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3 Kaufleute inkl. BM2\01_BM2\Notenrechner BM2\"/>
    </mc:Choice>
  </mc:AlternateContent>
  <xr:revisionPtr revIDLastSave="0" documentId="13_ncr:1_{35458454-E662-49E3-AB88-6B947524C80A}" xr6:coauthVersionLast="46" xr6:coauthVersionMax="46" xr10:uidLastSave="{00000000-0000-0000-0000-000000000000}"/>
  <bookViews>
    <workbookView xWindow="-38510" yWindow="-1670" windowWidth="38620" windowHeight="21220" activeTab="1" xr2:uid="{00000000-000D-0000-FFFF-FFFF00000000}"/>
  </bookViews>
  <sheets>
    <sheet name="Notenrechner BM2 - Vollzeit" sheetId="4" r:id="rId1"/>
    <sheet name="Notenrechner BM2 - Teilzeit" sheetId="1" r:id="rId2"/>
    <sheet name="BM2 Berechnungsregeln" sheetId="3" r:id="rId3"/>
  </sheets>
  <externalReferences>
    <externalReference r:id="rId4"/>
  </externalReferences>
  <definedNames>
    <definedName name="Notenwerte">'[1]M-Profil'!#REF!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Q21" i="1"/>
  <c r="K21" i="4"/>
  <c r="M21" i="4"/>
  <c r="M16" i="4"/>
  <c r="M18" i="4"/>
  <c r="S21" i="1" l="1"/>
  <c r="O21" i="4"/>
  <c r="M10" i="4"/>
  <c r="K10" i="4"/>
  <c r="K25" i="4"/>
  <c r="O25" i="4" s="1"/>
  <c r="S25" i="4" s="1"/>
  <c r="T25" i="4" s="1"/>
  <c r="K23" i="4"/>
  <c r="O23" i="4" s="1"/>
  <c r="S23" i="4" s="1"/>
  <c r="T23" i="4" s="1"/>
  <c r="K18" i="4"/>
  <c r="O18" i="4" s="1"/>
  <c r="K16" i="4"/>
  <c r="K14" i="4"/>
  <c r="K12" i="4"/>
  <c r="K8" i="4"/>
  <c r="M14" i="4"/>
  <c r="M12" i="4"/>
  <c r="M8" i="4"/>
  <c r="Q18" i="1"/>
  <c r="Q16" i="1"/>
  <c r="Q14" i="1"/>
  <c r="Q12" i="1"/>
  <c r="Q10" i="1"/>
  <c r="Q8" i="1"/>
  <c r="O8" i="1"/>
  <c r="O25" i="1"/>
  <c r="O23" i="1"/>
  <c r="O18" i="1"/>
  <c r="O16" i="1"/>
  <c r="O14" i="1"/>
  <c r="O12" i="1"/>
  <c r="O10" i="1"/>
  <c r="S10" i="1" l="1"/>
  <c r="S18" i="4"/>
  <c r="T18" i="4" s="1"/>
  <c r="O16" i="4"/>
  <c r="S16" i="4" s="1"/>
  <c r="T16" i="4" s="1"/>
  <c r="O14" i="4"/>
  <c r="S14" i="4" s="1"/>
  <c r="T14" i="4" s="1"/>
  <c r="O12" i="4"/>
  <c r="S12" i="4" s="1"/>
  <c r="T12" i="4" s="1"/>
  <c r="O10" i="4"/>
  <c r="S10" i="4" s="1"/>
  <c r="T10" i="4" s="1"/>
  <c r="O8" i="4"/>
  <c r="S21" i="4"/>
  <c r="T21" i="4" s="1"/>
  <c r="S14" i="1"/>
  <c r="W14" i="1" s="1"/>
  <c r="W10" i="1" l="1"/>
  <c r="S8" i="4"/>
  <c r="O34" i="4" s="1"/>
  <c r="O32" i="4"/>
  <c r="K38" i="4" s="1"/>
  <c r="T8" i="4" l="1"/>
  <c r="O36" i="4" s="1"/>
  <c r="S23" i="1" l="1"/>
  <c r="S25" i="1"/>
  <c r="X14" i="1" l="1"/>
  <c r="S8" i="1"/>
  <c r="S12" i="1"/>
  <c r="S18" i="1"/>
  <c r="W18" i="1" s="1"/>
  <c r="S16" i="1"/>
  <c r="W8" i="1" l="1"/>
  <c r="X8" i="1" s="1"/>
  <c r="X18" i="1"/>
  <c r="W16" i="1"/>
  <c r="X16" i="1" s="1"/>
  <c r="W12" i="1"/>
  <c r="X12" i="1" s="1"/>
  <c r="X10" i="1"/>
  <c r="S32" i="1"/>
  <c r="O38" i="1" s="1"/>
  <c r="W25" i="1"/>
  <c r="X25" i="1" s="1"/>
  <c r="W23" i="1"/>
  <c r="X23" i="1" s="1"/>
  <c r="W21" i="1" l="1"/>
  <c r="X21" i="1" s="1"/>
  <c r="S36" i="1" l="1"/>
  <c r="S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Janine Keller</author>
  </authors>
  <commentList>
    <comment ref="I10" authorId="0" shapeId="0" xr:uid="{8FCEA42E-835B-4FF7-AD9A-8F61016E4232}">
      <text>
        <r>
          <rPr>
            <b/>
            <sz val="9"/>
            <color indexed="81"/>
            <rFont val="Segoe UI"/>
            <charset val="1"/>
          </rPr>
          <t>Janine Keller:</t>
        </r>
        <r>
          <rPr>
            <sz val="9"/>
            <color indexed="81"/>
            <rFont val="Segoe UI"/>
            <charset val="1"/>
          </rPr>
          <t xml:space="preserve">
Note aus der externen Diplomprüfung</t>
        </r>
      </text>
    </comment>
    <comment ref="I12" authorId="0" shapeId="0" xr:uid="{CF1BCDDB-1AD2-4A3E-AB6E-9FF1365BB5FD}">
      <text>
        <r>
          <rPr>
            <b/>
            <sz val="9"/>
            <color indexed="81"/>
            <rFont val="Segoe UI"/>
            <charset val="1"/>
          </rPr>
          <t>Janine Keller:</t>
        </r>
        <r>
          <rPr>
            <sz val="9"/>
            <color indexed="81"/>
            <rFont val="Segoe UI"/>
            <charset val="1"/>
          </rPr>
          <t xml:space="preserve">
Note aus der externen Diplomprüfung</t>
        </r>
      </text>
    </comment>
    <comment ref="C21" authorId="0" shapeId="0" xr:uid="{472AD429-0D8B-4846-A3DE-D113EAD5584C}">
      <text>
        <r>
          <rPr>
            <b/>
            <sz val="9"/>
            <color indexed="81"/>
            <rFont val="Segoe UI"/>
            <charset val="1"/>
          </rPr>
          <t>Janine Keller:</t>
        </r>
        <r>
          <rPr>
            <sz val="9"/>
            <color indexed="81"/>
            <rFont val="Segoe UI"/>
            <charset val="1"/>
          </rPr>
          <t xml:space="preserve">
Durchschnitt der 3 IDAF-Noten</t>
        </r>
      </text>
    </comment>
    <comment ref="I21" authorId="0" shapeId="0" xr:uid="{DB2542DB-3F13-4AAD-A4E6-75AC3F52F75B}">
      <text>
        <r>
          <rPr>
            <b/>
            <sz val="9"/>
            <color indexed="81"/>
            <rFont val="Segoe UI"/>
            <charset val="1"/>
          </rPr>
          <t>Janine Keller:</t>
        </r>
        <r>
          <rPr>
            <sz val="9"/>
            <color indexed="81"/>
            <rFont val="Segoe UI"/>
            <charset val="1"/>
          </rPr>
          <t xml:space="preserve">
IDPA Note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Janine Keller</author>
  </authors>
  <commentList>
    <comment ref="M10" authorId="0" shapeId="0" xr:uid="{3FEEF444-E4D4-41D5-9119-D3FA1EF7816B}">
      <text>
        <r>
          <rPr>
            <b/>
            <sz val="9"/>
            <color indexed="81"/>
            <rFont val="Segoe UI"/>
            <charset val="1"/>
          </rPr>
          <t>Janine Keller:</t>
        </r>
        <r>
          <rPr>
            <sz val="9"/>
            <color indexed="81"/>
            <rFont val="Segoe UI"/>
            <charset val="1"/>
          </rPr>
          <t xml:space="preserve">
Note aus der externen Diplomprüfung</t>
        </r>
      </text>
    </comment>
    <comment ref="M12" authorId="0" shapeId="0" xr:uid="{FD7EC91E-0659-46C5-B1EB-3BFDDCB7688B}">
      <text>
        <r>
          <rPr>
            <b/>
            <sz val="9"/>
            <color indexed="81"/>
            <rFont val="Segoe UI"/>
            <charset val="1"/>
          </rPr>
          <t>Janine Keller:</t>
        </r>
        <r>
          <rPr>
            <sz val="9"/>
            <color indexed="81"/>
            <rFont val="Segoe UI"/>
            <charset val="1"/>
          </rPr>
          <t xml:space="preserve">
Note aus der externen Diplomprüfung</t>
        </r>
      </text>
    </comment>
    <comment ref="C21" authorId="0" shapeId="0" xr:uid="{FB9DAF32-0D90-4BD2-9E6B-09408DE06A38}">
      <text>
        <r>
          <rPr>
            <b/>
            <sz val="9"/>
            <color indexed="81"/>
            <rFont val="Segoe UI"/>
            <charset val="1"/>
          </rPr>
          <t>Janine Keller:</t>
        </r>
        <r>
          <rPr>
            <sz val="9"/>
            <color indexed="81"/>
            <rFont val="Segoe UI"/>
            <charset val="1"/>
          </rPr>
          <t xml:space="preserve">
Durchschnitt IDAF 1+2</t>
        </r>
      </text>
    </comment>
    <comment ref="E21" authorId="0" shapeId="0" xr:uid="{ECFC358E-B175-4D59-8C0E-8A043AF22684}">
      <text>
        <r>
          <rPr>
            <b/>
            <sz val="9"/>
            <color indexed="81"/>
            <rFont val="Segoe UI"/>
            <charset val="1"/>
          </rPr>
          <t>Janine Keller:</t>
        </r>
        <r>
          <rPr>
            <sz val="9"/>
            <color indexed="81"/>
            <rFont val="Segoe UI"/>
            <charset val="1"/>
          </rPr>
          <t xml:space="preserve">
Durchschnitt IDAF 3+4</t>
        </r>
      </text>
    </comment>
    <comment ref="M21" authorId="0" shapeId="0" xr:uid="{26CCB723-FB19-4E8E-AFE5-F069AEDA2642}">
      <text>
        <r>
          <rPr>
            <b/>
            <sz val="9"/>
            <color indexed="81"/>
            <rFont val="Segoe UI"/>
            <charset val="1"/>
          </rPr>
          <t>Janine Keller:</t>
        </r>
        <r>
          <rPr>
            <sz val="9"/>
            <color indexed="81"/>
            <rFont val="Segoe UI"/>
            <charset val="1"/>
          </rPr>
          <t xml:space="preserve">
IPDA Note</t>
        </r>
      </text>
    </comment>
  </commentList>
</comments>
</file>

<file path=xl/sharedStrings.xml><?xml version="1.0" encoding="utf-8"?>
<sst xmlns="http://schemas.openxmlformats.org/spreadsheetml/2006/main" count="150" uniqueCount="56">
  <si>
    <t>1. Jahr</t>
  </si>
  <si>
    <t>2. Jahr</t>
  </si>
  <si>
    <t>Prüfung</t>
  </si>
  <si>
    <t>Positionen</t>
  </si>
  <si>
    <t>Fachnote</t>
  </si>
  <si>
    <t>Gew.</t>
  </si>
  <si>
    <t>1.Sem</t>
  </si>
  <si>
    <t>2.Sem</t>
  </si>
  <si>
    <t>3.Sem</t>
  </si>
  <si>
    <t>4.Sem</t>
  </si>
  <si>
    <t>Fachnoten</t>
  </si>
  <si>
    <t>Notenbestandteile</t>
  </si>
  <si>
    <t>Rundung Note</t>
  </si>
  <si>
    <t>Gewichtung</t>
  </si>
  <si>
    <t>Rundung Fachnote</t>
  </si>
  <si>
    <t>Gewichtung der 8 Qualifikationsbereiche</t>
  </si>
  <si>
    <t>Deutsch</t>
  </si>
  <si>
    <t>Schriftliche Prüfung + mündliche Prüfung</t>
  </si>
  <si>
    <t>Ganze oder halbe Note</t>
  </si>
  <si>
    <t>Französisch</t>
  </si>
  <si>
    <t>Englisch</t>
  </si>
  <si>
    <t>ERFA-Note                                               Mittel der letzten beiden Semesternoten</t>
  </si>
  <si>
    <t>Mathematik</t>
  </si>
  <si>
    <t>Schriftliche Prüfung</t>
  </si>
  <si>
    <t>FRW</t>
  </si>
  <si>
    <t>50%</t>
  </si>
  <si>
    <t>Wirtschaft &amp; Recht</t>
  </si>
  <si>
    <t>Finanz-/Rechnungswesen</t>
  </si>
  <si>
    <t>Geschichte &amp; Politik</t>
  </si>
  <si>
    <t>ERFA-Note                                              Mittel aller Semesternoten</t>
  </si>
  <si>
    <t>ERFA-Note                                                   Mittel aller Semesternoten</t>
  </si>
  <si>
    <t>ERFA-Note                                                    Mittel aller Semesternoten</t>
  </si>
  <si>
    <t>Interdiszipli-näre Arbeiten</t>
  </si>
  <si>
    <t>IDPA</t>
  </si>
  <si>
    <t>ERFA-Note                                                   Mittel beider Semesternoten IDAF</t>
  </si>
  <si>
    <t>Technik &amp; Umwelt</t>
  </si>
  <si>
    <t>Mittel aller Semesternoten</t>
  </si>
  <si>
    <t>1/9</t>
  </si>
  <si>
    <t xml:space="preserve">Ganze oder halbe Note </t>
  </si>
  <si>
    <t>Gültig für Berufsmaturitätszeugnis ab 2018</t>
  </si>
  <si>
    <t>Notenberechnung - BM Wirtschaft: Gewichtung und Rundungsregeln</t>
  </si>
  <si>
    <t>ERFA</t>
  </si>
  <si>
    <t>Minus-punkt</t>
  </si>
  <si>
    <t>Durchschnitt</t>
  </si>
  <si>
    <t>Minuspunkte</t>
  </si>
  <si>
    <t>Noten unter 4.0</t>
  </si>
  <si>
    <t>Noten
&lt; 4.0</t>
  </si>
  <si>
    <t>Abweichung</t>
  </si>
  <si>
    <t>Stand: 12.03.2021, KeJa</t>
  </si>
  <si>
    <t>Notenrechner BM2 - Typ Wirtschaft für Abschluss ab 2021</t>
  </si>
  <si>
    <t>Externe Diplomprüfung</t>
  </si>
  <si>
    <t>mündl.</t>
  </si>
  <si>
    <t>schriftl.</t>
  </si>
  <si>
    <t>BM2 - Typ Wirtschaft</t>
  </si>
  <si>
    <r>
      <rPr>
        <sz val="12"/>
        <rFont val="Arial"/>
        <family val="2"/>
      </rPr>
      <t>Interdiszplinäres Arbeiten</t>
    </r>
    <r>
      <rPr>
        <sz val="10"/>
        <rFont val="Arial"/>
        <family val="2"/>
      </rPr>
      <t xml:space="preserve"> (IDAF, IDPA)</t>
    </r>
  </si>
  <si>
    <r>
      <t>Interdiszplinäres Arbeiten</t>
    </r>
    <r>
      <rPr>
        <sz val="10"/>
        <rFont val="Arial"/>
        <family val="2"/>
      </rPr>
      <t xml:space="preserve"> (IDAF, IDPA)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</si>
</sst>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\-0.0;&quot;&quot;"/>
    <numFmt numFmtId="165" formatCode="0;\-0;&quot;&quot;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8"/>
      <color theme="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sz val="12"/>
      <color theme="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theme="5" tint="-0.249977111117893"/>
      </left>
      <right/>
      <top style="thick">
        <color theme="5" tint="-0.249977111117893"/>
      </top>
      <bottom/>
      <diagonal/>
    </border>
    <border>
      <left/>
      <right/>
      <top style="thick">
        <color theme="5" tint="-0.249977111117893"/>
      </top>
      <bottom/>
      <diagonal/>
    </border>
    <border>
      <left/>
      <right style="thick">
        <color theme="5" tint="-0.249977111117893"/>
      </right>
      <top style="thick">
        <color theme="5" tint="-0.249977111117893"/>
      </top>
      <bottom/>
      <diagonal/>
    </border>
    <border>
      <left style="thick">
        <color theme="5" tint="-0.249977111117893"/>
      </left>
      <right/>
      <top/>
      <bottom/>
      <diagonal/>
    </border>
    <border>
      <left/>
      <right style="thick">
        <color theme="5" tint="-0.249977111117893"/>
      </right>
      <top/>
      <bottom/>
      <diagonal/>
    </border>
    <border>
      <left style="thick">
        <color theme="5" tint="-0.249977111117893"/>
      </left>
      <right/>
      <top/>
      <bottom style="thick">
        <color theme="5" tint="-0.249977111117893"/>
      </bottom>
      <diagonal/>
    </border>
    <border>
      <left/>
      <right/>
      <top/>
      <bottom style="thick">
        <color theme="5" tint="-0.249977111117893"/>
      </bottom>
      <diagonal/>
    </border>
    <border>
      <left/>
      <right style="thick">
        <color theme="5" tint="-0.249977111117893"/>
      </right>
      <top/>
      <bottom style="thick">
        <color theme="5" tint="-0.249977111117893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textRotation="90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textRotation="90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</xf>
    <xf numFmtId="0" fontId="7" fillId="6" borderId="0" xfId="0" applyFont="1" applyFill="1" applyBorder="1" applyAlignment="1" applyProtection="1">
      <alignment vertical="center" textRotation="90"/>
    </xf>
    <xf numFmtId="0" fontId="7" fillId="6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0" fillId="0" borderId="0" xfId="0" applyAlignme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8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left" vertical="center" wrapText="1"/>
    </xf>
    <xf numFmtId="9" fontId="14" fillId="9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9" fontId="1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/>
    </xf>
    <xf numFmtId="9" fontId="14" fillId="5" borderId="1" xfId="0" applyNumberFormat="1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9" borderId="1" xfId="0" applyFont="1" applyFill="1" applyBorder="1" applyAlignment="1">
      <alignment horizontal="left" vertical="center"/>
    </xf>
    <xf numFmtId="0" fontId="14" fillId="9" borderId="1" xfId="0" applyFont="1" applyFill="1" applyBorder="1" applyAlignment="1">
      <alignment horizontal="center" vertical="center"/>
    </xf>
    <xf numFmtId="9" fontId="14" fillId="9" borderId="1" xfId="0" applyNumberFormat="1" applyFont="1" applyFill="1" applyBorder="1" applyAlignment="1">
      <alignment horizontal="center" vertical="center"/>
    </xf>
    <xf numFmtId="49" fontId="14" fillId="9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 textRotation="90"/>
    </xf>
    <xf numFmtId="0" fontId="8" fillId="0" borderId="0" xfId="0" quotePrefix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8" fillId="4" borderId="0" xfId="0" quotePrefix="1" applyFont="1" applyFill="1" applyBorder="1" applyAlignment="1" applyProtection="1">
      <alignment horizontal="center" vertical="center"/>
    </xf>
    <xf numFmtId="164" fontId="7" fillId="6" borderId="0" xfId="0" applyNumberFormat="1" applyFont="1" applyFill="1" applyBorder="1" applyAlignment="1" applyProtection="1">
      <alignment horizontal="center" vertical="center"/>
    </xf>
    <xf numFmtId="165" fontId="7" fillId="6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7" fillId="13" borderId="0" xfId="0" applyFont="1" applyFill="1" applyBorder="1" applyAlignment="1" applyProtection="1">
      <alignment vertical="center"/>
    </xf>
    <xf numFmtId="0" fontId="7" fillId="11" borderId="0" xfId="0" applyFont="1" applyFill="1" applyBorder="1" applyAlignment="1" applyProtection="1">
      <alignment vertical="center"/>
    </xf>
    <xf numFmtId="0" fontId="16" fillId="10" borderId="0" xfId="0" applyFont="1" applyFill="1" applyBorder="1" applyAlignment="1" applyProtection="1">
      <alignment vertical="center"/>
    </xf>
    <xf numFmtId="0" fontId="12" fillId="14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horizontal="center" vertical="center"/>
    </xf>
    <xf numFmtId="165" fontId="1" fillId="0" borderId="0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 textRotation="90"/>
    </xf>
    <xf numFmtId="0" fontId="4" fillId="0" borderId="8" xfId="0" applyFont="1" applyFill="1" applyBorder="1" applyAlignment="1" applyProtection="1">
      <alignment horizontal="right" vertical="center"/>
    </xf>
    <xf numFmtId="0" fontId="7" fillId="0" borderId="9" xfId="0" applyFont="1" applyFill="1" applyBorder="1" applyAlignment="1" applyProtection="1">
      <alignment vertical="center" textRotation="90"/>
    </xf>
    <xf numFmtId="0" fontId="2" fillId="0" borderId="8" xfId="0" applyFont="1" applyFill="1" applyBorder="1" applyAlignment="1" applyProtection="1">
      <alignment horizontal="right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11" borderId="0" xfId="0" applyFont="1" applyFill="1" applyBorder="1" applyAlignment="1" applyProtection="1">
      <alignment horizontal="center" vertical="center"/>
      <protection locked="0"/>
    </xf>
    <xf numFmtId="0" fontId="7" fillId="13" borderId="0" xfId="0" applyFont="1" applyFill="1" applyBorder="1" applyAlignment="1" applyProtection="1">
      <alignment horizontal="center" vertical="center"/>
      <protection locked="0"/>
    </xf>
    <xf numFmtId="0" fontId="7" fillId="10" borderId="0" xfId="0" applyFont="1" applyFill="1" applyBorder="1" applyAlignment="1" applyProtection="1">
      <alignment horizontal="center" vertical="center"/>
      <protection locked="0"/>
    </xf>
    <xf numFmtId="0" fontId="5" fillId="15" borderId="0" xfId="0" applyFont="1" applyFill="1" applyBorder="1" applyAlignment="1" applyProtection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textRotation="90" wrapText="1"/>
    </xf>
    <xf numFmtId="0" fontId="14" fillId="9" borderId="1" xfId="0" applyFont="1" applyFill="1" applyBorder="1" applyAlignment="1">
      <alignment horizontal="center" vertical="center" wrapText="1"/>
    </xf>
    <xf numFmtId="49" fontId="14" fillId="9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textRotation="90" wrapText="1"/>
    </xf>
    <xf numFmtId="0" fontId="14" fillId="5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12" fillId="14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</xf>
    <xf numFmtId="165" fontId="1" fillId="0" borderId="0" xfId="0" applyNumberFormat="1" applyFont="1" applyFill="1" applyBorder="1" applyAlignment="1" applyProtection="1">
      <alignment horizontal="center" vertical="center"/>
    </xf>
    <xf numFmtId="0" fontId="5" fillId="15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11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13" borderId="0" xfId="0" applyFont="1" applyFill="1" applyAlignment="1" applyProtection="1">
      <alignment horizontal="center" vertical="center"/>
      <protection locked="0"/>
    </xf>
    <xf numFmtId="165" fontId="1" fillId="0" borderId="0" xfId="0" applyNumberFormat="1" applyFont="1" applyFill="1" applyBorder="1" applyAlignment="1" applyProtection="1">
      <alignment vertical="center"/>
    </xf>
    <xf numFmtId="0" fontId="10" fillId="13" borderId="0" xfId="0" applyFont="1" applyFill="1" applyBorder="1" applyAlignment="1" applyProtection="1">
      <alignment vertical="center"/>
    </xf>
    <xf numFmtId="0" fontId="2" fillId="0" borderId="0" xfId="0" quotePrefix="1" applyFont="1" applyFill="1" applyBorder="1" applyAlignment="1" applyProtection="1">
      <alignment vertical="center"/>
    </xf>
    <xf numFmtId="0" fontId="12" fillId="7" borderId="10" xfId="0" applyFont="1" applyFill="1" applyBorder="1" applyAlignment="1" applyProtection="1">
      <alignment horizontal="center" vertical="center" wrapText="1"/>
    </xf>
    <xf numFmtId="0" fontId="12" fillId="7" borderId="11" xfId="0" applyFont="1" applyFill="1" applyBorder="1" applyAlignment="1" applyProtection="1">
      <alignment horizontal="center" vertical="center" wrapText="1"/>
    </xf>
    <xf numFmtId="0" fontId="12" fillId="7" borderId="12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3" fillId="15" borderId="0" xfId="0" applyFont="1" applyFill="1" applyBorder="1" applyAlignment="1" applyProtection="1">
      <alignment horizontal="center" vertical="center"/>
    </xf>
    <xf numFmtId="0" fontId="5" fillId="12" borderId="0" xfId="0" applyFont="1" applyFill="1" applyBorder="1" applyAlignment="1" applyProtection="1">
      <alignment horizontal="center" vertical="center"/>
    </xf>
    <xf numFmtId="0" fontId="5" fillId="12" borderId="0" xfId="0" applyFont="1" applyFill="1" applyAlignment="1">
      <alignment horizontal="center" vertical="center"/>
    </xf>
    <xf numFmtId="0" fontId="5" fillId="15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4" fillId="9" borderId="2" xfId="0" applyFont="1" applyFill="1" applyBorder="1" applyAlignment="1">
      <alignment horizontal="center" vertical="center" textRotation="90" wrapText="1"/>
    </xf>
    <xf numFmtId="0" fontId="0" fillId="9" borderId="3" xfId="0" applyFill="1" applyBorder="1" applyAlignment="1">
      <alignment horizontal="center" vertical="center" textRotation="90" wrapText="1"/>
    </xf>
    <xf numFmtId="0" fontId="14" fillId="9" borderId="1" xfId="0" applyFont="1" applyFill="1" applyBorder="1" applyAlignment="1">
      <alignment horizontal="center" vertical="center" wrapText="1"/>
    </xf>
    <xf numFmtId="49" fontId="14" fillId="9" borderId="1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5" borderId="2" xfId="0" applyFont="1" applyFill="1" applyBorder="1" applyAlignment="1">
      <alignment horizontal="center" vertical="center" textRotation="90" wrapText="1"/>
    </xf>
    <xf numFmtId="0" fontId="0" fillId="5" borderId="3" xfId="0" applyFill="1" applyBorder="1" applyAlignment="1">
      <alignment horizontal="center" vertical="center" textRotation="90" wrapText="1"/>
    </xf>
    <xf numFmtId="0" fontId="14" fillId="5" borderId="1" xfId="0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textRotation="90" wrapText="1"/>
    </xf>
    <xf numFmtId="0" fontId="14" fillId="5" borderId="1" xfId="0" applyFont="1" applyFill="1" applyBorder="1" applyAlignment="1">
      <alignment horizontal="center" vertical="center" textRotation="90" wrapText="1"/>
    </xf>
  </cellXfs>
  <cellStyles count="1">
    <cellStyle name="Standard" xfId="0" builtinId="0"/>
  </cellStyles>
  <dxfs count="52"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ERG~1.PFI/AppData/Local/Temp/kbsglarus_notenrechner_m-profil_bm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M-Profi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417F0-25D6-4CEC-BB91-82B1987B368D}">
  <sheetPr>
    <tabColor theme="7" tint="0.59999389629810485"/>
  </sheetPr>
  <dimension ref="A1:U43"/>
  <sheetViews>
    <sheetView showGridLines="0" workbookViewId="0">
      <selection activeCell="W36" sqref="W36"/>
    </sheetView>
  </sheetViews>
  <sheetFormatPr baseColWidth="10" defaultColWidth="20" defaultRowHeight="14.25" x14ac:dyDescent="0.25"/>
  <cols>
    <col min="1" max="1" width="37.85546875" style="1" customWidth="1"/>
    <col min="2" max="2" width="1.85546875" style="2" customWidth="1"/>
    <col min="3" max="3" width="7.7109375" style="3" customWidth="1"/>
    <col min="4" max="4" width="1.7109375" style="3" customWidth="1"/>
    <col min="5" max="5" width="7.7109375" style="3" customWidth="1"/>
    <col min="6" max="6" width="1.7109375" style="3" customWidth="1"/>
    <col min="7" max="7" width="7.7109375" style="2" customWidth="1"/>
    <col min="8" max="8" width="1.7109375" style="2" customWidth="1"/>
    <col min="9" max="9" width="7.7109375" style="2" customWidth="1"/>
    <col min="10" max="10" width="1.7109375" style="2" customWidth="1"/>
    <col min="11" max="11" width="7" style="3" customWidth="1"/>
    <col min="12" max="12" width="1.7109375" style="3" customWidth="1"/>
    <col min="13" max="13" width="7" style="2" customWidth="1"/>
    <col min="14" max="14" width="1.7109375" style="2" customWidth="1"/>
    <col min="15" max="15" width="9.85546875" style="3" customWidth="1"/>
    <col min="16" max="16" width="1.7109375" style="2" customWidth="1"/>
    <col min="17" max="17" width="5.85546875" style="2" customWidth="1"/>
    <col min="18" max="18" width="1.7109375" style="2" customWidth="1"/>
    <col min="19" max="20" width="6.85546875" style="5" customWidth="1"/>
    <col min="21" max="21" width="10.140625" style="3" customWidth="1"/>
    <col min="22" max="16384" width="20" style="3"/>
  </cols>
  <sheetData>
    <row r="1" spans="1:20" ht="23.25" x14ac:dyDescent="0.25">
      <c r="A1" s="106" t="s">
        <v>49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  <c r="L1" s="107"/>
      <c r="M1" s="107"/>
      <c r="N1" s="107"/>
      <c r="O1" s="107"/>
      <c r="P1" s="107"/>
      <c r="Q1" s="107"/>
      <c r="S1" s="3"/>
      <c r="T1" s="3"/>
    </row>
    <row r="2" spans="1:20" ht="23.25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91"/>
      <c r="L2" s="91"/>
      <c r="M2" s="91"/>
      <c r="N2" s="91"/>
      <c r="O2" s="91"/>
      <c r="P2" s="91"/>
      <c r="Q2" s="91"/>
      <c r="S2" s="3"/>
      <c r="T2" s="3"/>
    </row>
    <row r="3" spans="1:20" ht="23.25" x14ac:dyDescent="0.25">
      <c r="A3" s="108"/>
      <c r="B3" s="108"/>
      <c r="C3" s="108"/>
      <c r="D3" s="108"/>
      <c r="E3" s="108"/>
      <c r="F3" s="108"/>
      <c r="G3" s="87"/>
      <c r="H3" s="87"/>
      <c r="I3" s="87"/>
      <c r="J3" s="87"/>
      <c r="K3" s="109" t="s">
        <v>53</v>
      </c>
      <c r="L3" s="109"/>
      <c r="M3" s="109"/>
      <c r="N3" s="109"/>
      <c r="O3" s="109"/>
      <c r="P3" s="109"/>
      <c r="Q3" s="109"/>
      <c r="R3" s="109"/>
      <c r="S3" s="109"/>
      <c r="T3" s="109"/>
    </row>
    <row r="4" spans="1:20" ht="6" customHeight="1" x14ac:dyDescent="0.25">
      <c r="K4" s="2"/>
      <c r="L4" s="2"/>
      <c r="O4" s="2"/>
    </row>
    <row r="5" spans="1:20" s="10" customFormat="1" ht="24" customHeight="1" x14ac:dyDescent="0.25">
      <c r="B5" s="6"/>
      <c r="C5" s="110" t="s">
        <v>0</v>
      </c>
      <c r="D5" s="110"/>
      <c r="E5" s="110"/>
      <c r="F5" s="11"/>
      <c r="G5" s="111" t="s">
        <v>2</v>
      </c>
      <c r="H5" s="111"/>
      <c r="I5" s="111"/>
      <c r="J5" s="4"/>
      <c r="K5" s="112" t="s">
        <v>3</v>
      </c>
      <c r="L5" s="112"/>
      <c r="M5" s="112"/>
      <c r="N5" s="4"/>
      <c r="O5" s="90" t="s">
        <v>4</v>
      </c>
      <c r="P5" s="7"/>
      <c r="Q5" s="90" t="s">
        <v>5</v>
      </c>
      <c r="R5" s="49"/>
      <c r="S5" s="113" t="s">
        <v>47</v>
      </c>
      <c r="T5" s="113"/>
    </row>
    <row r="6" spans="1:20" s="1" customFormat="1" ht="25.5" x14ac:dyDescent="0.25">
      <c r="A6" s="4"/>
      <c r="B6" s="4"/>
      <c r="C6" s="9" t="s">
        <v>6</v>
      </c>
      <c r="E6" s="9" t="s">
        <v>7</v>
      </c>
      <c r="G6" s="92" t="s">
        <v>51</v>
      </c>
      <c r="H6" s="93"/>
      <c r="I6" s="92" t="s">
        <v>52</v>
      </c>
      <c r="J6" s="12"/>
      <c r="K6" s="13" t="s">
        <v>41</v>
      </c>
      <c r="L6" s="12"/>
      <c r="M6" s="13" t="s">
        <v>2</v>
      </c>
      <c r="N6" s="12"/>
      <c r="O6" s="13"/>
      <c r="P6" s="12"/>
      <c r="Q6" s="12"/>
      <c r="R6" s="12"/>
      <c r="S6" s="51" t="s">
        <v>42</v>
      </c>
      <c r="T6" s="51" t="s">
        <v>46</v>
      </c>
    </row>
    <row r="7" spans="1:20" s="2" customFormat="1" ht="6" customHeight="1" x14ac:dyDescent="0.25">
      <c r="A7" s="12"/>
      <c r="B7" s="15"/>
      <c r="C7" s="19"/>
      <c r="D7" s="15"/>
      <c r="E7" s="19"/>
      <c r="F7" s="15"/>
      <c r="G7" s="94"/>
      <c r="H7" s="94"/>
      <c r="I7" s="94"/>
      <c r="J7" s="18"/>
      <c r="K7" s="19"/>
      <c r="L7" s="19"/>
      <c r="M7" s="19"/>
      <c r="N7" s="18"/>
      <c r="O7" s="19"/>
      <c r="P7" s="18"/>
      <c r="Q7" s="18"/>
      <c r="R7" s="18"/>
      <c r="S7" s="8"/>
      <c r="T7" s="8"/>
    </row>
    <row r="8" spans="1:20" ht="15.75" x14ac:dyDescent="0.25">
      <c r="A8" s="59" t="s">
        <v>16</v>
      </c>
      <c r="B8" s="15"/>
      <c r="C8" s="72"/>
      <c r="D8" s="20"/>
      <c r="E8" s="72"/>
      <c r="F8" s="20"/>
      <c r="G8" s="95"/>
      <c r="H8" s="96"/>
      <c r="I8" s="95"/>
      <c r="J8" s="22"/>
      <c r="K8" s="83" t="str">
        <f>IF(COUNT(C8:E8)&gt;0,ROUND(AVERAGE(C8,E8)/5,1)*5,"--")</f>
        <v>--</v>
      </c>
      <c r="L8" s="19"/>
      <c r="M8" s="83" t="str">
        <f>IF(COUNT(G8,I8)&gt;0,ROUND(AVERAGE(G8,I8)/5,1)*5,"--")</f>
        <v>--</v>
      </c>
      <c r="N8" s="18"/>
      <c r="O8" s="84" t="str">
        <f>IF(COUNT(K8,M8)=2,ROUND(AVERAGE(K8,M8)/5,1)*5,"--")</f>
        <v>--</v>
      </c>
      <c r="P8" s="50"/>
      <c r="Q8" s="52" t="s">
        <v>37</v>
      </c>
      <c r="R8" s="50"/>
      <c r="S8" s="85" t="str">
        <f>IF(ISNUMBER(O8),IF(O8&lt;4,4-O8," "),"--")</f>
        <v>--</v>
      </c>
      <c r="T8" s="86" t="str">
        <f>IF(ISNUMBER(S8),IF(O8&lt;4,1,0),"--")</f>
        <v>--</v>
      </c>
    </row>
    <row r="9" spans="1:20" ht="4.5" customHeight="1" x14ac:dyDescent="0.25">
      <c r="A9" s="14"/>
      <c r="B9" s="15"/>
      <c r="C9" s="23"/>
      <c r="D9" s="20"/>
      <c r="E9" s="23"/>
      <c r="F9" s="20"/>
      <c r="G9" s="96"/>
      <c r="H9" s="96"/>
      <c r="I9" s="96"/>
      <c r="J9" s="22"/>
      <c r="K9" s="19"/>
      <c r="L9" s="19"/>
      <c r="M9" s="19"/>
      <c r="O9" s="62"/>
      <c r="P9" s="18"/>
      <c r="Q9" s="18"/>
      <c r="R9" s="18"/>
      <c r="S9" s="13"/>
      <c r="T9" s="89"/>
    </row>
    <row r="10" spans="1:20" ht="15.75" x14ac:dyDescent="0.25">
      <c r="A10" s="59" t="s">
        <v>20</v>
      </c>
      <c r="B10" s="15"/>
      <c r="C10" s="72"/>
      <c r="D10" s="20"/>
      <c r="E10" s="72"/>
      <c r="F10" s="20"/>
      <c r="G10" s="97"/>
      <c r="H10" s="97"/>
      <c r="I10" s="95"/>
      <c r="J10" s="22"/>
      <c r="K10" s="83" t="str">
        <f>IF(COUNT(C10:E10)&gt;0,ROUND(AVERAGE(C10,E10)/5,1)*5,"--")</f>
        <v>--</v>
      </c>
      <c r="L10" s="19"/>
      <c r="M10" s="83" t="str">
        <f>IF(COUNT(G10,I10)&gt;0,ROUND(AVERAGE(G10,I10)/5,1)*5,"--")</f>
        <v>--</v>
      </c>
      <c r="N10" s="18"/>
      <c r="O10" s="84" t="str">
        <f>IF(COUNT(K10,M10)=2,ROUND(AVERAGE(K10,M10)/5,1)*5,"--")</f>
        <v>--</v>
      </c>
      <c r="P10" s="50"/>
      <c r="Q10" s="52" t="s">
        <v>37</v>
      </c>
      <c r="R10" s="50"/>
      <c r="S10" s="85" t="str">
        <f>IF(ISNUMBER(O10),IF(O10&lt;4,4-O10," "),"--")</f>
        <v>--</v>
      </c>
      <c r="T10" s="86" t="str">
        <f>IF(ISNUMBER(S10),IF(O10&lt;4,1,0),"--")</f>
        <v>--</v>
      </c>
    </row>
    <row r="11" spans="1:20" ht="4.5" customHeight="1" x14ac:dyDescent="0.25">
      <c r="A11" s="14"/>
      <c r="B11" s="15"/>
      <c r="C11" s="23"/>
      <c r="D11" s="20"/>
      <c r="E11" s="23"/>
      <c r="F11" s="20"/>
      <c r="G11" s="96"/>
      <c r="H11" s="96"/>
      <c r="I11" s="96"/>
      <c r="J11" s="22"/>
      <c r="K11" s="19"/>
      <c r="L11" s="19"/>
      <c r="M11" s="19"/>
      <c r="O11" s="62"/>
      <c r="P11" s="18"/>
      <c r="Q11" s="18"/>
      <c r="R11" s="18"/>
      <c r="S11" s="13"/>
      <c r="T11" s="89"/>
    </row>
    <row r="12" spans="1:20" ht="15.75" x14ac:dyDescent="0.25">
      <c r="A12" s="59" t="s">
        <v>19</v>
      </c>
      <c r="B12" s="15"/>
      <c r="C12" s="72"/>
      <c r="D12" s="20"/>
      <c r="E12" s="72"/>
      <c r="F12" s="20"/>
      <c r="G12" s="97"/>
      <c r="H12" s="96"/>
      <c r="I12" s="95"/>
      <c r="J12" s="22"/>
      <c r="K12" s="83" t="str">
        <f>IF(COUNT(C12:E12)&gt;0,ROUND(AVERAGE(C12,E12)/5,1)*5,"--")</f>
        <v>--</v>
      </c>
      <c r="L12" s="19"/>
      <c r="M12" s="83" t="str">
        <f>IF(COUNT(G12,I12)&gt;0,ROUND(AVERAGE(G12,I12)/5,1)*5,"--")</f>
        <v>--</v>
      </c>
      <c r="N12" s="18"/>
      <c r="O12" s="84" t="str">
        <f>IF(COUNT(K12,M12)=2,ROUND(AVERAGE(K12,M12)/5,1)*5,"--")</f>
        <v>--</v>
      </c>
      <c r="P12" s="50"/>
      <c r="Q12" s="52" t="s">
        <v>37</v>
      </c>
      <c r="R12" s="50"/>
      <c r="S12" s="85" t="str">
        <f>IF(ISNUMBER(O12),IF(O12&lt;4,4-O12," "),"--")</f>
        <v>--</v>
      </c>
      <c r="T12" s="86" t="str">
        <f>IF(ISNUMBER(S12),IF(O12&lt;4,1,0),"--")</f>
        <v>--</v>
      </c>
    </row>
    <row r="13" spans="1:20" ht="4.5" customHeight="1" x14ac:dyDescent="0.25">
      <c r="A13" s="14"/>
      <c r="B13" s="15"/>
      <c r="C13" s="23"/>
      <c r="D13" s="20"/>
      <c r="E13" s="23"/>
      <c r="F13" s="20"/>
      <c r="G13" s="96"/>
      <c r="H13" s="96"/>
      <c r="I13" s="96"/>
      <c r="J13" s="22"/>
      <c r="K13" s="19"/>
      <c r="L13" s="19"/>
      <c r="M13" s="19"/>
      <c r="O13" s="62"/>
      <c r="P13" s="18"/>
      <c r="Q13" s="18"/>
      <c r="R13" s="18"/>
      <c r="S13" s="13"/>
      <c r="T13" s="89"/>
    </row>
    <row r="14" spans="1:20" s="2" customFormat="1" ht="15.75" x14ac:dyDescent="0.25">
      <c r="A14" s="59" t="s">
        <v>22</v>
      </c>
      <c r="B14" s="15"/>
      <c r="C14" s="72"/>
      <c r="D14" s="21"/>
      <c r="E14" s="72"/>
      <c r="F14" s="21"/>
      <c r="G14" s="97"/>
      <c r="H14" s="98"/>
      <c r="I14" s="95"/>
      <c r="J14" s="25"/>
      <c r="K14" s="83" t="str">
        <f>IF(COUNT(C14:E14)&gt;0,ROUND(AVERAGE(C14,E14)/5,1)*5,"--")</f>
        <v>--</v>
      </c>
      <c r="L14" s="19"/>
      <c r="M14" s="83" t="str">
        <f>IF(COUNT(G14,I14)&gt;0,ROUND(AVERAGE(G14,I14)/5,1)*5,"--")</f>
        <v>--</v>
      </c>
      <c r="N14" s="18"/>
      <c r="O14" s="84" t="str">
        <f>IF(COUNT(K14,M14)=2,ROUND(AVERAGE(K14,M14)/5,1)*5,"--")</f>
        <v>--</v>
      </c>
      <c r="P14" s="18"/>
      <c r="Q14" s="52" t="s">
        <v>37</v>
      </c>
      <c r="R14" s="18"/>
      <c r="S14" s="85" t="str">
        <f>IF(ISNUMBER(O14),IF(O14&lt;4,4-O14," "),"--")</f>
        <v>--</v>
      </c>
      <c r="T14" s="86" t="str">
        <f>IF(ISNUMBER(S14),IF(O14&lt;4,1,0),"--")</f>
        <v>--</v>
      </c>
    </row>
    <row r="15" spans="1:20" ht="4.5" customHeight="1" x14ac:dyDescent="0.25">
      <c r="A15" s="14"/>
      <c r="B15" s="15"/>
      <c r="C15" s="23"/>
      <c r="D15" s="20"/>
      <c r="E15" s="23"/>
      <c r="F15" s="20"/>
      <c r="G15" s="96"/>
      <c r="H15" s="96"/>
      <c r="I15" s="96"/>
      <c r="J15" s="22"/>
      <c r="K15" s="19"/>
      <c r="L15" s="19"/>
      <c r="M15" s="19"/>
      <c r="O15" s="62"/>
      <c r="P15" s="18"/>
      <c r="Q15" s="18"/>
      <c r="R15" s="18"/>
      <c r="S15" s="13"/>
      <c r="T15" s="89"/>
    </row>
    <row r="16" spans="1:20" s="2" customFormat="1" ht="15.75" x14ac:dyDescent="0.25">
      <c r="A16" s="58" t="s">
        <v>27</v>
      </c>
      <c r="B16" s="15"/>
      <c r="C16" s="72"/>
      <c r="D16" s="21"/>
      <c r="E16" s="72"/>
      <c r="F16" s="21"/>
      <c r="G16" s="97"/>
      <c r="H16" s="98"/>
      <c r="I16" s="99"/>
      <c r="J16" s="22"/>
      <c r="K16" s="83" t="str">
        <f>IF(COUNT(C16:E16)&gt;0,ROUND(AVERAGE(C16,E16)/5,1)*5,"--")</f>
        <v>--</v>
      </c>
      <c r="L16" s="19"/>
      <c r="M16" s="83" t="str">
        <f>IF(COUNT(G16,I16)&gt;0,ROUND(AVERAGE(G16,I16)/5,1)*5,"--")</f>
        <v>--</v>
      </c>
      <c r="N16" s="18"/>
      <c r="O16" s="84" t="str">
        <f>IF(COUNT(K16,M16)=2,ROUND(AVERAGE(K16,M16)/5,1)*5,"--")</f>
        <v>--</v>
      </c>
      <c r="P16" s="50"/>
      <c r="Q16" s="52" t="s">
        <v>37</v>
      </c>
      <c r="R16" s="50"/>
      <c r="S16" s="85" t="str">
        <f>IF(ISNUMBER(O16),IF(O16&lt;4,4-O16," "),"--")</f>
        <v>--</v>
      </c>
      <c r="T16" s="86" t="str">
        <f>IF(ISNUMBER(S16),IF(O16&lt;4,1,0),"--")</f>
        <v>--</v>
      </c>
    </row>
    <row r="17" spans="1:20" ht="4.5" customHeight="1" x14ac:dyDescent="0.25">
      <c r="A17" s="14"/>
      <c r="B17" s="15"/>
      <c r="C17" s="23"/>
      <c r="D17" s="20"/>
      <c r="E17" s="23"/>
      <c r="F17" s="20"/>
      <c r="G17" s="96"/>
      <c r="H17" s="96"/>
      <c r="I17" s="96"/>
      <c r="J17" s="22"/>
      <c r="K17" s="19"/>
      <c r="L17" s="19"/>
      <c r="M17" s="19"/>
      <c r="O17" s="62"/>
      <c r="P17" s="18"/>
      <c r="Q17" s="18"/>
      <c r="R17" s="18"/>
      <c r="S17" s="13"/>
      <c r="T17" s="89"/>
    </row>
    <row r="18" spans="1:20" s="2" customFormat="1" ht="15.75" x14ac:dyDescent="0.25">
      <c r="A18" s="58" t="s">
        <v>26</v>
      </c>
      <c r="B18" s="15"/>
      <c r="C18" s="72"/>
      <c r="D18" s="21"/>
      <c r="E18" s="72"/>
      <c r="F18" s="21"/>
      <c r="G18" s="97"/>
      <c r="H18" s="98"/>
      <c r="I18" s="99"/>
      <c r="J18" s="22"/>
      <c r="K18" s="83" t="str">
        <f>IF(COUNT(C18:E18)&gt;0,ROUND(AVERAGE(C18,E18)/5,1)*5,"--")</f>
        <v>--</v>
      </c>
      <c r="L18" s="19"/>
      <c r="M18" s="83" t="str">
        <f>IF(COUNT(G18,I18)&gt;0,ROUND(AVERAGE(G18,I18)/5,1)*5,"--")</f>
        <v>--</v>
      </c>
      <c r="N18" s="18"/>
      <c r="O18" s="84" t="str">
        <f>IF(COUNT(K18,M18)=2,ROUND(AVERAGE(K18,M18)/5,1)*5,"--")</f>
        <v>--</v>
      </c>
      <c r="P18" s="50"/>
      <c r="Q18" s="52" t="s">
        <v>37</v>
      </c>
      <c r="R18" s="50"/>
      <c r="S18" s="85" t="str">
        <f>IF(ISNUMBER(O18),IF(O18&lt;4,4-O18," "),"--")</f>
        <v>--</v>
      </c>
      <c r="T18" s="86" t="str">
        <f>IF(ISNUMBER(S18),IF(O18&lt;4,1,0),"--")</f>
        <v>--</v>
      </c>
    </row>
    <row r="19" spans="1:20" ht="4.5" customHeight="1" x14ac:dyDescent="0.25">
      <c r="A19" s="14"/>
      <c r="B19" s="15"/>
      <c r="C19" s="23"/>
      <c r="D19" s="20"/>
      <c r="E19" s="23"/>
      <c r="F19" s="20"/>
      <c r="G19" s="22"/>
      <c r="H19" s="22"/>
      <c r="I19" s="22"/>
      <c r="J19" s="22"/>
      <c r="K19" s="19"/>
      <c r="L19" s="19"/>
      <c r="M19" s="19"/>
      <c r="O19" s="62"/>
      <c r="P19" s="18"/>
      <c r="Q19" s="18"/>
      <c r="R19" s="18"/>
      <c r="S19" s="13"/>
      <c r="T19" s="89"/>
    </row>
    <row r="20" spans="1:20" ht="4.5" customHeight="1" x14ac:dyDescent="0.25">
      <c r="A20" s="14"/>
      <c r="B20" s="15"/>
      <c r="C20" s="23"/>
      <c r="D20" s="20"/>
      <c r="E20" s="23"/>
      <c r="F20" s="20"/>
      <c r="G20" s="22"/>
      <c r="H20" s="22"/>
      <c r="I20" s="22"/>
      <c r="J20" s="22"/>
      <c r="K20" s="19"/>
      <c r="L20" s="19"/>
      <c r="M20" s="19"/>
      <c r="O20" s="62"/>
      <c r="P20" s="18"/>
      <c r="Q20" s="18"/>
      <c r="R20" s="18"/>
      <c r="S20" s="13"/>
      <c r="T20" s="89"/>
    </row>
    <row r="21" spans="1:20" ht="15.75" x14ac:dyDescent="0.25">
      <c r="A21" s="101" t="s">
        <v>55</v>
      </c>
      <c r="B21" s="15"/>
      <c r="C21" s="73"/>
      <c r="D21" s="25"/>
      <c r="E21" s="25"/>
      <c r="F21" s="25"/>
      <c r="G21" s="25"/>
      <c r="H21" s="25"/>
      <c r="I21" s="99"/>
      <c r="J21" s="25"/>
      <c r="K21" s="83" t="str">
        <f>IF(COUNT(C21:E21)&gt;0,ROUND(AVERAGE(C21,E21)/5,1)*5,"--")</f>
        <v>--</v>
      </c>
      <c r="L21" s="26"/>
      <c r="M21" s="83" t="str">
        <f>IF(COUNT(G21,I21)&gt;0,ROUND(AVERAGE(G21,I21)/5,1)*5,"--")</f>
        <v>--</v>
      </c>
      <c r="N21" s="26"/>
      <c r="O21" s="84" t="str">
        <f>IF(COUNT(K21,M21)=2,ROUND(AVERAGE(K21,M21)/5,1)*5,"--")</f>
        <v>--</v>
      </c>
      <c r="P21" s="50"/>
      <c r="Q21" s="52" t="s">
        <v>37</v>
      </c>
      <c r="R21" s="50"/>
      <c r="S21" s="85" t="str">
        <f>IF(ISNUMBER(O21),IF(O21&lt;4,4-O21," "),"--")</f>
        <v>--</v>
      </c>
      <c r="T21" s="86" t="str">
        <f>IF(ISNUMBER(S21),IF(O21&lt;4,1,0),"--")</f>
        <v>--</v>
      </c>
    </row>
    <row r="22" spans="1:20" ht="4.5" customHeight="1" x14ac:dyDescent="0.25">
      <c r="A22" s="14"/>
      <c r="B22" s="15"/>
      <c r="C22" s="23"/>
      <c r="D22" s="20"/>
      <c r="E22" s="23"/>
      <c r="F22" s="20"/>
      <c r="G22" s="22"/>
      <c r="H22" s="22"/>
      <c r="I22" s="22"/>
      <c r="J22" s="22"/>
      <c r="K22" s="19"/>
      <c r="L22" s="19"/>
      <c r="M22" s="19"/>
      <c r="O22" s="62"/>
      <c r="P22" s="18"/>
      <c r="Q22" s="18"/>
      <c r="R22" s="18"/>
      <c r="S22" s="13"/>
      <c r="T22" s="89"/>
    </row>
    <row r="23" spans="1:20" s="2" customFormat="1" ht="15.75" x14ac:dyDescent="0.25">
      <c r="A23" s="60" t="s">
        <v>28</v>
      </c>
      <c r="B23" s="15"/>
      <c r="C23" s="74"/>
      <c r="D23" s="21"/>
      <c r="E23" s="74"/>
      <c r="F23" s="21"/>
      <c r="G23" s="22"/>
      <c r="H23" s="22"/>
      <c r="I23" s="22"/>
      <c r="J23" s="22"/>
      <c r="K23" s="83" t="str">
        <f>IF(COUNT(C23:E23)&gt;0,ROUND(AVERAGE(C23,E23)/5,1)*5,"--")</f>
        <v>--</v>
      </c>
      <c r="L23" s="19"/>
      <c r="M23" s="19"/>
      <c r="O23" s="61" t="str">
        <f>K23</f>
        <v>--</v>
      </c>
      <c r="P23" s="18"/>
      <c r="Q23" s="52" t="s">
        <v>37</v>
      </c>
      <c r="R23" s="18"/>
      <c r="S23" s="85" t="str">
        <f>IF(ISNUMBER(O23),IF(O23&lt;4,4-O23," "),"--")</f>
        <v>--</v>
      </c>
      <c r="T23" s="86" t="str">
        <f>IF(ISNUMBER(S23),IF(O23&lt;4,1,0),"--")</f>
        <v>--</v>
      </c>
    </row>
    <row r="24" spans="1:20" ht="4.5" customHeight="1" x14ac:dyDescent="0.25">
      <c r="A24" s="14"/>
      <c r="B24" s="15"/>
      <c r="C24" s="23"/>
      <c r="D24" s="20"/>
      <c r="E24" s="23"/>
      <c r="F24" s="20"/>
      <c r="G24" s="22"/>
      <c r="H24" s="22"/>
      <c r="I24" s="22"/>
      <c r="J24" s="22"/>
      <c r="K24" s="19"/>
      <c r="L24" s="19"/>
      <c r="M24" s="19"/>
      <c r="O24" s="62"/>
      <c r="P24" s="18"/>
      <c r="Q24" s="18"/>
      <c r="R24" s="18"/>
      <c r="S24" s="13"/>
      <c r="T24" s="100"/>
    </row>
    <row r="25" spans="1:20" s="2" customFormat="1" ht="15.75" x14ac:dyDescent="0.25">
      <c r="A25" s="60" t="s">
        <v>35</v>
      </c>
      <c r="B25" s="15"/>
      <c r="C25" s="74"/>
      <c r="D25" s="21"/>
      <c r="E25" s="74"/>
      <c r="F25" s="21"/>
      <c r="G25" s="22"/>
      <c r="H25" s="22"/>
      <c r="I25" s="22"/>
      <c r="J25" s="22"/>
      <c r="K25" s="83" t="str">
        <f>IF(COUNT(C25:E25)&gt;0,ROUND(AVERAGE(C25,E25)/5,1)*5,"--")</f>
        <v>--</v>
      </c>
      <c r="L25" s="19"/>
      <c r="M25" s="19"/>
      <c r="N25" s="18"/>
      <c r="O25" s="61" t="str">
        <f>K25</f>
        <v>--</v>
      </c>
      <c r="P25" s="18"/>
      <c r="Q25" s="52" t="s">
        <v>37</v>
      </c>
      <c r="R25" s="18"/>
      <c r="S25" s="85" t="str">
        <f>IF(ISNUMBER(O25),IF(O25&lt;4,4-O25," "),"--")</f>
        <v>--</v>
      </c>
      <c r="T25" s="86" t="str">
        <f>IF(ISNUMBER(S25),IF(O25&lt;4,1,0),"--")</f>
        <v>--</v>
      </c>
    </row>
    <row r="26" spans="1:20" ht="4.9000000000000004" hidden="1" customHeight="1" x14ac:dyDescent="0.25">
      <c r="A26" s="14"/>
      <c r="B26" s="15"/>
      <c r="C26" s="16"/>
      <c r="D26" s="17"/>
      <c r="E26" s="16"/>
      <c r="F26" s="17"/>
      <c r="G26" s="18"/>
      <c r="H26" s="18"/>
      <c r="I26" s="18"/>
      <c r="J26" s="18"/>
      <c r="K26" s="19"/>
      <c r="L26" s="19"/>
      <c r="M26" s="19"/>
      <c r="N26" s="27"/>
      <c r="O26" s="28"/>
      <c r="P26" s="18"/>
      <c r="Q26" s="18"/>
      <c r="R26" s="18"/>
      <c r="S26" s="63"/>
      <c r="T26" s="100"/>
    </row>
    <row r="27" spans="1:20" ht="1.5" hidden="1" customHeight="1" x14ac:dyDescent="0.25">
      <c r="A27" s="14"/>
      <c r="B27" s="15"/>
      <c r="C27" s="16"/>
      <c r="D27" s="17"/>
      <c r="E27" s="16"/>
      <c r="F27" s="17"/>
      <c r="G27" s="18"/>
      <c r="H27" s="18"/>
      <c r="I27" s="18"/>
      <c r="J27" s="18"/>
      <c r="K27" s="19"/>
      <c r="L27" s="19"/>
      <c r="M27" s="19"/>
      <c r="N27" s="27"/>
      <c r="O27" s="28"/>
      <c r="P27" s="18"/>
      <c r="Q27" s="18"/>
      <c r="R27" s="18"/>
      <c r="S27" s="8"/>
      <c r="T27" s="8"/>
    </row>
    <row r="28" spans="1:20" ht="1.5" customHeight="1" x14ac:dyDescent="0.25">
      <c r="A28" s="14"/>
      <c r="B28" s="15"/>
      <c r="C28" s="16"/>
      <c r="D28" s="17"/>
      <c r="E28" s="16"/>
      <c r="F28" s="17"/>
      <c r="G28" s="18"/>
      <c r="H28" s="18"/>
      <c r="I28" s="18"/>
      <c r="J28" s="18"/>
      <c r="K28" s="19"/>
      <c r="L28" s="19"/>
      <c r="M28" s="19"/>
      <c r="N28" s="18"/>
      <c r="O28" s="18"/>
      <c r="P28" s="18"/>
      <c r="Q28" s="18"/>
      <c r="R28" s="18"/>
      <c r="S28" s="8"/>
      <c r="T28" s="8"/>
    </row>
    <row r="29" spans="1:20" ht="2.25" hidden="1" customHeight="1" x14ac:dyDescent="0.25">
      <c r="A29" s="14"/>
      <c r="B29" s="15"/>
      <c r="C29" s="16"/>
      <c r="D29" s="17"/>
      <c r="E29" s="16"/>
      <c r="F29" s="17"/>
      <c r="G29" s="18"/>
      <c r="H29" s="18"/>
      <c r="I29" s="18"/>
      <c r="J29" s="18"/>
      <c r="K29" s="19"/>
      <c r="L29" s="19"/>
      <c r="M29" s="19"/>
      <c r="N29" s="27"/>
      <c r="O29" s="28"/>
      <c r="P29" s="18"/>
      <c r="Q29" s="18"/>
      <c r="R29" s="18"/>
      <c r="S29" s="8"/>
      <c r="T29" s="8"/>
    </row>
    <row r="30" spans="1:20" ht="16.5" customHeight="1" thickBot="1" x14ac:dyDescent="0.3">
      <c r="A30" s="12"/>
      <c r="B30" s="15"/>
      <c r="C30" s="16"/>
      <c r="D30" s="17"/>
      <c r="E30" s="16"/>
      <c r="F30" s="17"/>
      <c r="G30" s="18"/>
      <c r="H30" s="18"/>
      <c r="I30" s="18"/>
      <c r="J30" s="18"/>
      <c r="K30" s="19"/>
      <c r="L30" s="19"/>
      <c r="M30" s="19"/>
      <c r="N30" s="18"/>
      <c r="O30" s="18"/>
      <c r="P30" s="18"/>
      <c r="Q30" s="18"/>
      <c r="R30" s="18"/>
      <c r="S30" s="8"/>
      <c r="T30" s="86"/>
    </row>
    <row r="31" spans="1:20" ht="5.0999999999999996" customHeight="1" thickTop="1" x14ac:dyDescent="0.25">
      <c r="A31" s="12"/>
      <c r="B31" s="15"/>
      <c r="C31" s="16"/>
      <c r="D31" s="17"/>
      <c r="E31" s="16"/>
      <c r="F31" s="17"/>
      <c r="G31" s="18"/>
      <c r="H31" s="18"/>
      <c r="I31" s="18"/>
      <c r="J31" s="18"/>
      <c r="K31" s="65"/>
      <c r="L31" s="66"/>
      <c r="M31" s="66"/>
      <c r="N31" s="66"/>
      <c r="O31" s="66"/>
      <c r="P31" s="67"/>
      <c r="Q31" s="18"/>
      <c r="R31" s="18"/>
      <c r="S31" s="8"/>
      <c r="T31" s="8"/>
    </row>
    <row r="32" spans="1:20" s="2" customFormat="1" ht="15" customHeight="1" x14ac:dyDescent="0.25">
      <c r="A32" s="12"/>
      <c r="B32" s="15"/>
      <c r="C32" s="19"/>
      <c r="D32" s="15"/>
      <c r="E32" s="19"/>
      <c r="F32" s="15"/>
      <c r="G32" s="18"/>
      <c r="H32" s="18"/>
      <c r="I32" s="18"/>
      <c r="J32" s="18"/>
      <c r="K32" s="68"/>
      <c r="L32" s="29"/>
      <c r="M32" s="29" t="s">
        <v>43</v>
      </c>
      <c r="N32" s="19"/>
      <c r="O32" s="28" t="str">
        <f>IF(COUNT(O8:O25)&gt;0,ROUND(AVERAGE(O8:O25),1),"--")</f>
        <v>--</v>
      </c>
      <c r="P32" s="69"/>
      <c r="Q32" s="18"/>
      <c r="R32" s="18"/>
      <c r="S32" s="8"/>
    </row>
    <row r="33" spans="1:21" ht="4.9000000000000004" customHeight="1" x14ac:dyDescent="0.25">
      <c r="A33" s="12"/>
      <c r="B33" s="15"/>
      <c r="C33" s="16"/>
      <c r="D33" s="17"/>
      <c r="E33" s="16"/>
      <c r="F33" s="17"/>
      <c r="G33" s="18"/>
      <c r="H33" s="18"/>
      <c r="I33" s="18"/>
      <c r="J33" s="18"/>
      <c r="K33" s="70"/>
      <c r="L33" s="55"/>
      <c r="M33" s="56"/>
      <c r="N33" s="18"/>
      <c r="O33" s="8"/>
      <c r="P33" s="69"/>
      <c r="Q33" s="18"/>
      <c r="R33" s="18"/>
      <c r="S33" s="8"/>
      <c r="T33" s="8"/>
    </row>
    <row r="34" spans="1:21" s="2" customFormat="1" ht="15" x14ac:dyDescent="0.25">
      <c r="B34" s="15"/>
      <c r="C34" s="19"/>
      <c r="D34" s="15"/>
      <c r="E34" s="19"/>
      <c r="F34" s="15"/>
      <c r="G34" s="18"/>
      <c r="H34" s="18"/>
      <c r="I34" s="18"/>
      <c r="J34" s="18"/>
      <c r="K34" s="68"/>
      <c r="L34" s="29"/>
      <c r="M34" s="29" t="s">
        <v>44</v>
      </c>
      <c r="N34" s="19"/>
      <c r="O34" s="53">
        <f>SUM(S8:S25)</f>
        <v>0</v>
      </c>
      <c r="P34" s="69"/>
      <c r="Q34" s="18"/>
      <c r="R34" s="18"/>
      <c r="S34" s="8"/>
    </row>
    <row r="35" spans="1:21" ht="4.9000000000000004" customHeight="1" x14ac:dyDescent="0.25">
      <c r="A35" s="12"/>
      <c r="B35" s="15"/>
      <c r="C35" s="19"/>
      <c r="D35" s="15"/>
      <c r="E35" s="19"/>
      <c r="F35" s="15"/>
      <c r="G35" s="18"/>
      <c r="H35" s="18"/>
      <c r="I35" s="18"/>
      <c r="J35" s="18"/>
      <c r="K35" s="70"/>
      <c r="L35" s="55"/>
      <c r="M35" s="56"/>
      <c r="N35" s="18"/>
      <c r="O35" s="8"/>
      <c r="P35" s="69"/>
      <c r="Q35" s="18"/>
      <c r="R35" s="18"/>
      <c r="S35" s="8"/>
      <c r="T35" s="8"/>
    </row>
    <row r="36" spans="1:21" s="2" customFormat="1" ht="15" x14ac:dyDescent="0.25">
      <c r="A36" s="12"/>
      <c r="B36" s="15"/>
      <c r="C36" s="19"/>
      <c r="D36" s="15"/>
      <c r="E36" s="19"/>
      <c r="F36" s="15"/>
      <c r="G36" s="18"/>
      <c r="H36" s="18"/>
      <c r="I36" s="18"/>
      <c r="J36" s="18"/>
      <c r="K36" s="68"/>
      <c r="L36" s="29"/>
      <c r="M36" s="29" t="s">
        <v>45</v>
      </c>
      <c r="N36" s="19"/>
      <c r="O36" s="54">
        <f>SUM(T8:T26)</f>
        <v>0</v>
      </c>
      <c r="P36" s="69"/>
      <c r="Q36" s="18"/>
      <c r="R36" s="18"/>
      <c r="S36" s="8"/>
    </row>
    <row r="37" spans="1:21" s="2" customFormat="1" ht="5.0999999999999996" customHeight="1" x14ac:dyDescent="0.25">
      <c r="A37" s="12"/>
      <c r="B37" s="15"/>
      <c r="C37" s="19"/>
      <c r="D37" s="15"/>
      <c r="E37" s="19"/>
      <c r="F37" s="15"/>
      <c r="G37" s="18"/>
      <c r="H37" s="18"/>
      <c r="I37" s="18"/>
      <c r="J37" s="18"/>
      <c r="K37" s="71"/>
      <c r="L37" s="19"/>
      <c r="M37" s="19"/>
      <c r="N37" s="18"/>
      <c r="O37" s="19"/>
      <c r="P37" s="69"/>
      <c r="Q37" s="18"/>
      <c r="R37" s="18"/>
      <c r="U37" s="8"/>
    </row>
    <row r="38" spans="1:21" s="2" customFormat="1" ht="42.75" customHeight="1" thickBot="1" x14ac:dyDescent="0.3">
      <c r="A38" s="12"/>
      <c r="B38" s="15"/>
      <c r="C38" s="19"/>
      <c r="D38" s="15"/>
      <c r="E38" s="19"/>
      <c r="F38" s="15"/>
      <c r="G38" s="18"/>
      <c r="H38" s="18"/>
      <c r="I38" s="18"/>
      <c r="J38" s="18"/>
      <c r="K38" s="103" t="str">
        <f>IF(COUNT(O8:O25)=9,IF(AND(O32&gt;=4,SUM(S8:S25)&lt;=2,SUM(T8:T26)&lt;=2),"BM2 bestanden","BM2 nicht bestanden"),"unvollständige Angaben")</f>
        <v>unvollständige Angaben</v>
      </c>
      <c r="L38" s="104"/>
      <c r="M38" s="104"/>
      <c r="N38" s="104"/>
      <c r="O38" s="104"/>
      <c r="P38" s="105"/>
      <c r="Q38" s="18"/>
      <c r="R38" s="18"/>
      <c r="S38" s="57"/>
      <c r="T38" s="15"/>
      <c r="U38" s="8"/>
    </row>
    <row r="39" spans="1:21" ht="23.45" customHeight="1" thickTop="1" x14ac:dyDescent="0.25">
      <c r="K39" s="2"/>
      <c r="L39" s="2"/>
      <c r="O39" s="2"/>
    </row>
    <row r="40" spans="1:21" ht="2.25" customHeight="1" x14ac:dyDescent="0.25">
      <c r="S40" s="3"/>
      <c r="T40" s="3"/>
    </row>
    <row r="41" spans="1:21" x14ac:dyDescent="0.25">
      <c r="S41" s="3"/>
      <c r="T41" s="3"/>
    </row>
    <row r="43" spans="1:21" ht="15" x14ac:dyDescent="0.25">
      <c r="A43" s="30" t="s">
        <v>48</v>
      </c>
      <c r="B43" s="31"/>
    </row>
  </sheetData>
  <sheetProtection algorithmName="SHA-512" hashValue="+Vf6jR31tP2ekQ/w7i0DvMzkG9ZDvQbj+UHortEHllcWqrzLD89yHQXovN8UKqWhBBkzQUzRY8NTjQmte64bjg==" saltValue="6mcs4gsuL2QCs7ITzMxIWg==" spinCount="100000" sheet="1" objects="1" scenarios="1"/>
  <mergeCells count="8">
    <mergeCell ref="K38:P38"/>
    <mergeCell ref="A1:Q1"/>
    <mergeCell ref="A3:F3"/>
    <mergeCell ref="K3:T3"/>
    <mergeCell ref="C5:E5"/>
    <mergeCell ref="G5:I5"/>
    <mergeCell ref="K5:M5"/>
    <mergeCell ref="S5:T5"/>
  </mergeCells>
  <conditionalFormatting sqref="S26">
    <cfRule type="cellIs" dxfId="51" priority="27" operator="lessThan">
      <formula>0</formula>
    </cfRule>
  </conditionalFormatting>
  <conditionalFormatting sqref="K38">
    <cfRule type="containsText" dxfId="50" priority="25" operator="containsText" text="nicht bestanden">
      <formula>NOT(ISERROR(SEARCH("nicht bestanden",K38)))</formula>
    </cfRule>
    <cfRule type="containsText" dxfId="49" priority="26" operator="containsText" text="bestanden">
      <formula>NOT(ISERROR(SEARCH("bestanden",K38)))</formula>
    </cfRule>
  </conditionalFormatting>
  <conditionalFormatting sqref="O32">
    <cfRule type="cellIs" dxfId="48" priority="23" operator="lessThan">
      <formula>4</formula>
    </cfRule>
    <cfRule type="cellIs" dxfId="47" priority="24" operator="greaterThanOrEqual">
      <formula>4</formula>
    </cfRule>
  </conditionalFormatting>
  <conditionalFormatting sqref="O34 O36">
    <cfRule type="cellIs" dxfId="46" priority="21" operator="greaterThan">
      <formula>2</formula>
    </cfRule>
    <cfRule type="cellIs" dxfId="45" priority="22" operator="lessThanOrEqual">
      <formula>2</formula>
    </cfRule>
  </conditionalFormatting>
  <conditionalFormatting sqref="T30">
    <cfRule type="cellIs" dxfId="44" priority="8" operator="lessThan">
      <formula>0</formula>
    </cfRule>
  </conditionalFormatting>
  <conditionalFormatting sqref="S10">
    <cfRule type="cellIs" dxfId="43" priority="20" operator="lessThan">
      <formula>0</formula>
    </cfRule>
  </conditionalFormatting>
  <conditionalFormatting sqref="S12">
    <cfRule type="cellIs" dxfId="42" priority="19" operator="lessThan">
      <formula>0</formula>
    </cfRule>
  </conditionalFormatting>
  <conditionalFormatting sqref="T8">
    <cfRule type="cellIs" dxfId="41" priority="18" operator="lessThan">
      <formula>0</formula>
    </cfRule>
  </conditionalFormatting>
  <conditionalFormatting sqref="T10">
    <cfRule type="cellIs" dxfId="40" priority="17" operator="lessThan">
      <formula>0</formula>
    </cfRule>
  </conditionalFormatting>
  <conditionalFormatting sqref="T12">
    <cfRule type="cellIs" dxfId="39" priority="16" operator="lessThan">
      <formula>0</formula>
    </cfRule>
  </conditionalFormatting>
  <conditionalFormatting sqref="T14">
    <cfRule type="cellIs" dxfId="38" priority="15" operator="lessThan">
      <formula>0</formula>
    </cfRule>
  </conditionalFormatting>
  <conditionalFormatting sqref="T16">
    <cfRule type="cellIs" dxfId="37" priority="14" operator="lessThan">
      <formula>0</formula>
    </cfRule>
  </conditionalFormatting>
  <conditionalFormatting sqref="T18">
    <cfRule type="cellIs" dxfId="36" priority="13" operator="lessThan">
      <formula>0</formula>
    </cfRule>
  </conditionalFormatting>
  <conditionalFormatting sqref="S21">
    <cfRule type="cellIs" dxfId="35" priority="12" operator="lessThan">
      <formula>0</formula>
    </cfRule>
  </conditionalFormatting>
  <conditionalFormatting sqref="T21">
    <cfRule type="cellIs" dxfId="34" priority="11" operator="lessThan">
      <formula>0</formula>
    </cfRule>
  </conditionalFormatting>
  <conditionalFormatting sqref="S23">
    <cfRule type="cellIs" dxfId="33" priority="10" operator="lessThan">
      <formula>0</formula>
    </cfRule>
  </conditionalFormatting>
  <conditionalFormatting sqref="S25">
    <cfRule type="cellIs" dxfId="32" priority="9" operator="lessThan">
      <formula>0</formula>
    </cfRule>
  </conditionalFormatting>
  <conditionalFormatting sqref="S14">
    <cfRule type="cellIs" dxfId="31" priority="7" operator="lessThan">
      <formula>0</formula>
    </cfRule>
  </conditionalFormatting>
  <conditionalFormatting sqref="S16">
    <cfRule type="cellIs" dxfId="30" priority="6" operator="lessThan">
      <formula>0</formula>
    </cfRule>
  </conditionalFormatting>
  <conditionalFormatting sqref="S18">
    <cfRule type="cellIs" dxfId="29" priority="5" operator="lessThan">
      <formula>0</formula>
    </cfRule>
  </conditionalFormatting>
  <conditionalFormatting sqref="S8">
    <cfRule type="cellIs" dxfId="28" priority="4" operator="lessThan">
      <formula>0</formula>
    </cfRule>
  </conditionalFormatting>
  <conditionalFormatting sqref="T23">
    <cfRule type="cellIs" dxfId="27" priority="3" operator="lessThan">
      <formula>0</formula>
    </cfRule>
  </conditionalFormatting>
  <conditionalFormatting sqref="T25">
    <cfRule type="cellIs" dxfId="26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Z43"/>
  <sheetViews>
    <sheetView showGridLines="0" tabSelected="1" workbookViewId="0">
      <selection activeCell="M30" sqref="M30"/>
    </sheetView>
  </sheetViews>
  <sheetFormatPr baseColWidth="10" defaultColWidth="20" defaultRowHeight="14.25" x14ac:dyDescent="0.25"/>
  <cols>
    <col min="1" max="1" width="37.140625" style="1" customWidth="1"/>
    <col min="2" max="2" width="1.85546875" style="2" customWidth="1"/>
    <col min="3" max="3" width="7.7109375" style="3" customWidth="1"/>
    <col min="4" max="4" width="1.7109375" style="3" customWidth="1"/>
    <col min="5" max="5" width="7.7109375" style="3" customWidth="1"/>
    <col min="6" max="6" width="1.7109375" style="3" customWidth="1"/>
    <col min="7" max="7" width="7.7109375" style="3" customWidth="1"/>
    <col min="8" max="8" width="1.7109375" style="2" customWidth="1"/>
    <col min="9" max="9" width="7.7109375" style="3" customWidth="1"/>
    <col min="10" max="10" width="1.7109375" style="2" customWidth="1"/>
    <col min="11" max="11" width="7.7109375" style="2" customWidth="1"/>
    <col min="12" max="12" width="1.7109375" style="2" customWidth="1"/>
    <col min="13" max="13" width="7.7109375" style="2" customWidth="1"/>
    <col min="14" max="14" width="1.7109375" style="2" customWidth="1"/>
    <col min="15" max="15" width="7" style="3" customWidth="1"/>
    <col min="16" max="16" width="1.7109375" style="3" customWidth="1"/>
    <col min="17" max="17" width="7" style="2" customWidth="1"/>
    <col min="18" max="18" width="1.7109375" style="2" customWidth="1"/>
    <col min="19" max="19" width="9.85546875" style="3" customWidth="1"/>
    <col min="20" max="20" width="1.7109375" style="2" customWidth="1"/>
    <col min="21" max="21" width="5.85546875" style="2" customWidth="1"/>
    <col min="22" max="22" width="1.7109375" style="2" customWidth="1"/>
    <col min="23" max="24" width="6.85546875" style="5" customWidth="1"/>
    <col min="25" max="25" width="10.140625" style="3" customWidth="1"/>
    <col min="26" max="16384" width="20" style="3"/>
  </cols>
  <sheetData>
    <row r="1" spans="1:24" ht="23.25" x14ac:dyDescent="0.25">
      <c r="A1" s="106" t="s">
        <v>49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7"/>
      <c r="P1" s="107"/>
      <c r="Q1" s="107"/>
      <c r="R1" s="107"/>
      <c r="S1" s="107"/>
      <c r="T1" s="107"/>
      <c r="U1" s="107"/>
      <c r="W1" s="3"/>
      <c r="X1" s="3"/>
    </row>
    <row r="2" spans="1:24" ht="23.25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8"/>
      <c r="L2" s="88"/>
      <c r="M2" s="88"/>
      <c r="N2" s="88"/>
      <c r="O2" s="91"/>
      <c r="P2" s="91"/>
      <c r="Q2" s="91"/>
      <c r="R2" s="91"/>
      <c r="S2" s="91"/>
      <c r="T2" s="91"/>
      <c r="U2" s="91"/>
      <c r="W2" s="3"/>
      <c r="X2" s="3"/>
    </row>
    <row r="3" spans="1:24" ht="23.25" x14ac:dyDescent="0.25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87"/>
      <c r="L3" s="87"/>
      <c r="M3" s="87"/>
      <c r="N3" s="87"/>
      <c r="O3" s="109" t="s">
        <v>53</v>
      </c>
      <c r="P3" s="109"/>
      <c r="Q3" s="109"/>
      <c r="R3" s="109"/>
      <c r="S3" s="109"/>
      <c r="T3" s="109"/>
      <c r="U3" s="109"/>
      <c r="V3" s="109"/>
      <c r="W3" s="109"/>
      <c r="X3" s="109"/>
    </row>
    <row r="4" spans="1:24" ht="6" customHeight="1" x14ac:dyDescent="0.25">
      <c r="O4" s="2"/>
      <c r="P4" s="2"/>
      <c r="S4" s="2"/>
    </row>
    <row r="5" spans="1:24" s="10" customFormat="1" ht="24" customHeight="1" x14ac:dyDescent="0.25">
      <c r="B5" s="6"/>
      <c r="C5" s="110" t="s">
        <v>0</v>
      </c>
      <c r="D5" s="110"/>
      <c r="E5" s="110"/>
      <c r="F5" s="11"/>
      <c r="G5" s="110" t="s">
        <v>1</v>
      </c>
      <c r="H5" s="110"/>
      <c r="I5" s="110"/>
      <c r="J5" s="4"/>
      <c r="K5" s="111" t="s">
        <v>2</v>
      </c>
      <c r="L5" s="111"/>
      <c r="M5" s="111"/>
      <c r="N5" s="4"/>
      <c r="O5" s="112" t="s">
        <v>3</v>
      </c>
      <c r="P5" s="112"/>
      <c r="Q5" s="112"/>
      <c r="R5" s="4"/>
      <c r="S5" s="75" t="s">
        <v>4</v>
      </c>
      <c r="T5" s="7"/>
      <c r="U5" s="75" t="s">
        <v>5</v>
      </c>
      <c r="V5" s="49"/>
      <c r="W5" s="113" t="s">
        <v>47</v>
      </c>
      <c r="X5" s="113"/>
    </row>
    <row r="6" spans="1:24" s="1" customFormat="1" ht="25.5" x14ac:dyDescent="0.25">
      <c r="A6" s="4"/>
      <c r="B6" s="4"/>
      <c r="C6" s="9" t="s">
        <v>6</v>
      </c>
      <c r="E6" s="9" t="s">
        <v>7</v>
      </c>
      <c r="G6" s="9" t="s">
        <v>8</v>
      </c>
      <c r="H6" s="12"/>
      <c r="I6" s="9" t="s">
        <v>9</v>
      </c>
      <c r="J6" s="12"/>
      <c r="K6" s="92" t="s">
        <v>51</v>
      </c>
      <c r="L6" s="93"/>
      <c r="M6" s="92" t="s">
        <v>52</v>
      </c>
      <c r="N6" s="12"/>
      <c r="O6" s="13" t="s">
        <v>41</v>
      </c>
      <c r="P6" s="12"/>
      <c r="Q6" s="13" t="s">
        <v>2</v>
      </c>
      <c r="R6" s="12"/>
      <c r="S6" s="13"/>
      <c r="T6" s="12"/>
      <c r="U6" s="12"/>
      <c r="V6" s="12"/>
      <c r="W6" s="51" t="s">
        <v>42</v>
      </c>
      <c r="X6" s="51" t="s">
        <v>46</v>
      </c>
    </row>
    <row r="7" spans="1:24" s="2" customFormat="1" ht="6" customHeight="1" x14ac:dyDescent="0.25">
      <c r="A7" s="12"/>
      <c r="B7" s="15"/>
      <c r="C7" s="19"/>
      <c r="D7" s="15"/>
      <c r="E7" s="19"/>
      <c r="F7" s="15"/>
      <c r="G7" s="19"/>
      <c r="H7" s="15"/>
      <c r="I7" s="19"/>
      <c r="J7" s="18"/>
      <c r="K7" s="94"/>
      <c r="L7" s="94"/>
      <c r="M7" s="94"/>
      <c r="N7" s="18"/>
      <c r="O7" s="19"/>
      <c r="P7" s="19"/>
      <c r="Q7" s="19"/>
      <c r="R7" s="18"/>
      <c r="S7" s="19"/>
      <c r="T7" s="18"/>
      <c r="U7" s="18"/>
      <c r="V7" s="18"/>
      <c r="W7" s="8"/>
      <c r="X7" s="8"/>
    </row>
    <row r="8" spans="1:24" ht="15.75" x14ac:dyDescent="0.25">
      <c r="A8" s="59" t="s">
        <v>16</v>
      </c>
      <c r="B8" s="15"/>
      <c r="C8" s="72"/>
      <c r="D8" s="20"/>
      <c r="E8" s="72"/>
      <c r="F8" s="20"/>
      <c r="G8" s="72"/>
      <c r="H8" s="21"/>
      <c r="I8" s="72"/>
      <c r="J8" s="22"/>
      <c r="K8" s="95"/>
      <c r="L8" s="96"/>
      <c r="M8" s="95"/>
      <c r="N8" s="22"/>
      <c r="O8" s="83" t="str">
        <f>IF(COUNT(C8:I8)&gt;0,ROUND(AVERAGE(C8,E8,G8,I8)/5,1)*5,"--")</f>
        <v>--</v>
      </c>
      <c r="P8" s="19"/>
      <c r="Q8" s="83" t="str">
        <f>IF(COUNT(K8,M8)&gt;0,ROUND(AVERAGE(K8,M8)/5,1)*5,"--")</f>
        <v>--</v>
      </c>
      <c r="R8" s="18"/>
      <c r="S8" s="84" t="str">
        <f>IF(COUNT(O8,Q8)=2,ROUND(AVERAGE(O8,Q8)/5,1)*5,"--")</f>
        <v>--</v>
      </c>
      <c r="T8" s="50"/>
      <c r="U8" s="52" t="s">
        <v>37</v>
      </c>
      <c r="V8" s="50"/>
      <c r="W8" s="85" t="str">
        <f>IF(ISNUMBER(S8),IF(S8&lt;4,4-S8," "),"--")</f>
        <v>--</v>
      </c>
      <c r="X8" s="86" t="str">
        <f>IF(ISNUMBER(W8),IF(S8&lt;4,1,0),"--")</f>
        <v>--</v>
      </c>
    </row>
    <row r="9" spans="1:24" ht="4.5" customHeight="1" x14ac:dyDescent="0.25">
      <c r="A9" s="14"/>
      <c r="B9" s="15"/>
      <c r="C9" s="23"/>
      <c r="D9" s="20"/>
      <c r="E9" s="23"/>
      <c r="F9" s="20"/>
      <c r="G9" s="23"/>
      <c r="H9" s="21"/>
      <c r="I9" s="23"/>
      <c r="J9" s="22"/>
      <c r="K9" s="96"/>
      <c r="L9" s="96"/>
      <c r="M9" s="96"/>
      <c r="N9" s="22"/>
      <c r="O9" s="19"/>
      <c r="P9" s="19"/>
      <c r="Q9" s="19"/>
      <c r="S9" s="62"/>
      <c r="T9" s="18"/>
      <c r="U9" s="18"/>
      <c r="V9" s="18"/>
      <c r="W9" s="13"/>
      <c r="X9" s="64"/>
    </row>
    <row r="10" spans="1:24" ht="15.75" x14ac:dyDescent="0.25">
      <c r="A10" s="59" t="s">
        <v>20</v>
      </c>
      <c r="B10" s="15"/>
      <c r="C10" s="72"/>
      <c r="D10" s="20"/>
      <c r="E10" s="72"/>
      <c r="F10" s="20"/>
      <c r="G10" s="72"/>
      <c r="H10" s="21"/>
      <c r="I10" s="72"/>
      <c r="J10" s="22"/>
      <c r="K10" s="97"/>
      <c r="L10" s="97"/>
      <c r="M10" s="95"/>
      <c r="N10" s="22"/>
      <c r="O10" s="83" t="str">
        <f>IF(COUNT(C10:I10)&gt;0,ROUND(AVERAGE(C10,E10,G10,I10)/5,1)*5,"--")</f>
        <v>--</v>
      </c>
      <c r="P10" s="19"/>
      <c r="Q10" s="83" t="str">
        <f>IF(COUNT(K10,M10)&gt;0,ROUND(AVERAGE(K10,M10)/5,1)*5,"--")</f>
        <v>--</v>
      </c>
      <c r="R10" s="18"/>
      <c r="S10" s="84" t="str">
        <f>IF(COUNT(O10,Q10)=2,ROUND(AVERAGE(O10,Q10)/5,1)*5,"--")</f>
        <v>--</v>
      </c>
      <c r="T10" s="50"/>
      <c r="U10" s="52" t="s">
        <v>37</v>
      </c>
      <c r="V10" s="50"/>
      <c r="W10" s="85" t="str">
        <f>IF(ISNUMBER(S10),IF(S10&lt;4,4-S10," "),"--")</f>
        <v>--</v>
      </c>
      <c r="X10" s="86" t="str">
        <f>IF(ISNUMBER(W10),IF(S10&lt;4,1,0),"--")</f>
        <v>--</v>
      </c>
    </row>
    <row r="11" spans="1:24" ht="4.5" customHeight="1" x14ac:dyDescent="0.25">
      <c r="A11" s="14"/>
      <c r="B11" s="15"/>
      <c r="C11" s="23"/>
      <c r="D11" s="20"/>
      <c r="E11" s="23"/>
      <c r="F11" s="20"/>
      <c r="G11" s="23"/>
      <c r="H11" s="21"/>
      <c r="I11" s="23"/>
      <c r="J11" s="22"/>
      <c r="K11" s="96"/>
      <c r="L11" s="96"/>
      <c r="M11" s="96"/>
      <c r="N11" s="22"/>
      <c r="O11" s="19"/>
      <c r="P11" s="19"/>
      <c r="Q11" s="19"/>
      <c r="S11" s="62"/>
      <c r="T11" s="18"/>
      <c r="U11" s="18"/>
      <c r="V11" s="18"/>
      <c r="W11" s="13"/>
      <c r="X11" s="64"/>
    </row>
    <row r="12" spans="1:24" ht="15.75" x14ac:dyDescent="0.25">
      <c r="A12" s="59" t="s">
        <v>19</v>
      </c>
      <c r="B12" s="15"/>
      <c r="C12" s="72"/>
      <c r="D12" s="20"/>
      <c r="E12" s="72"/>
      <c r="F12" s="20"/>
      <c r="G12" s="72"/>
      <c r="H12" s="21"/>
      <c r="I12" s="72"/>
      <c r="J12" s="22"/>
      <c r="K12" s="97"/>
      <c r="L12" s="96"/>
      <c r="M12" s="95"/>
      <c r="N12" s="22"/>
      <c r="O12" s="83" t="str">
        <f>IF(COUNT(C12:I12)&gt;0,ROUND(AVERAGE(C12,E12,G12,I12)/5,1)*5,"--")</f>
        <v>--</v>
      </c>
      <c r="P12" s="19"/>
      <c r="Q12" s="83" t="str">
        <f>IF(COUNT(K12,M12)&gt;0,ROUND(AVERAGE(K12,M12)/5,1)*5,"--")</f>
        <v>--</v>
      </c>
      <c r="R12" s="18"/>
      <c r="S12" s="84" t="str">
        <f>IF(COUNT(O12,Q12)=2,ROUND(AVERAGE(O12,Q12)/5,1)*5,"--")</f>
        <v>--</v>
      </c>
      <c r="T12" s="50"/>
      <c r="U12" s="52" t="s">
        <v>37</v>
      </c>
      <c r="V12" s="50"/>
      <c r="W12" s="85" t="str">
        <f>IF(ISNUMBER(S12),IF(S12&lt;4,4-S12," "),"--")</f>
        <v>--</v>
      </c>
      <c r="X12" s="86" t="str">
        <f>IF(ISNUMBER(W12),IF(S12&lt;4,1,0),"--")</f>
        <v>--</v>
      </c>
    </row>
    <row r="13" spans="1:24" ht="4.5" customHeight="1" x14ac:dyDescent="0.25">
      <c r="A13" s="14"/>
      <c r="B13" s="15"/>
      <c r="C13" s="23"/>
      <c r="D13" s="20"/>
      <c r="E13" s="23"/>
      <c r="F13" s="20"/>
      <c r="G13" s="23"/>
      <c r="H13" s="21"/>
      <c r="I13" s="23"/>
      <c r="J13" s="22"/>
      <c r="K13" s="97"/>
      <c r="L13" s="96"/>
      <c r="M13" s="96"/>
      <c r="N13" s="22"/>
      <c r="O13" s="19"/>
      <c r="P13" s="19"/>
      <c r="Q13" s="19"/>
      <c r="S13" s="62"/>
      <c r="T13" s="18"/>
      <c r="U13" s="18"/>
      <c r="V13" s="18"/>
      <c r="W13" s="13"/>
      <c r="X13" s="64"/>
    </row>
    <row r="14" spans="1:24" s="2" customFormat="1" ht="15.75" x14ac:dyDescent="0.25">
      <c r="A14" s="59" t="s">
        <v>22</v>
      </c>
      <c r="B14" s="15"/>
      <c r="C14" s="72"/>
      <c r="D14" s="21"/>
      <c r="E14" s="72"/>
      <c r="F14" s="21"/>
      <c r="G14" s="72"/>
      <c r="H14" s="25"/>
      <c r="I14" s="72"/>
      <c r="J14" s="25"/>
      <c r="K14" s="97"/>
      <c r="L14" s="98"/>
      <c r="M14" s="95"/>
      <c r="N14" s="25"/>
      <c r="O14" s="83" t="str">
        <f>IF(COUNT(C14:I14)&gt;0,ROUND(AVERAGE(C14,E14,G14,I14)/5,1)*5,"--")</f>
        <v>--</v>
      </c>
      <c r="P14" s="19"/>
      <c r="Q14" s="83" t="str">
        <f>IF(COUNT(K14,M14)&gt;0,ROUND(AVERAGE(K14,M14)/5,1)*5,"--")</f>
        <v>--</v>
      </c>
      <c r="R14" s="18"/>
      <c r="S14" s="84" t="str">
        <f>IF(COUNT(O14,Q14)=2,ROUND(AVERAGE(O14,Q14)/5,1)*5,"--")</f>
        <v>--</v>
      </c>
      <c r="T14" s="18"/>
      <c r="U14" s="52" t="s">
        <v>37</v>
      </c>
      <c r="V14" s="18"/>
      <c r="W14" s="85" t="str">
        <f>IF(ISNUMBER(S14),IF(S14&lt;4,4-S14," "),"--")</f>
        <v>--</v>
      </c>
      <c r="X14" s="86" t="str">
        <f>IF(ISNUMBER(W14),IF(S14&lt;4,1,0),"--")</f>
        <v>--</v>
      </c>
    </row>
    <row r="15" spans="1:24" ht="4.5" customHeight="1" x14ac:dyDescent="0.25">
      <c r="A15" s="14"/>
      <c r="B15" s="15"/>
      <c r="C15" s="23"/>
      <c r="D15" s="20"/>
      <c r="E15" s="23"/>
      <c r="F15" s="20"/>
      <c r="G15" s="23"/>
      <c r="H15" s="21"/>
      <c r="I15" s="23"/>
      <c r="J15" s="22"/>
      <c r="K15" s="96"/>
      <c r="L15" s="96"/>
      <c r="M15" s="96"/>
      <c r="N15" s="22"/>
      <c r="O15" s="19"/>
      <c r="P15" s="19"/>
      <c r="Q15" s="19"/>
      <c r="S15" s="62"/>
      <c r="T15" s="18"/>
      <c r="U15" s="18"/>
      <c r="V15" s="18"/>
      <c r="W15" s="13"/>
      <c r="X15" s="64"/>
    </row>
    <row r="16" spans="1:24" s="2" customFormat="1" ht="15.75" x14ac:dyDescent="0.25">
      <c r="A16" s="58" t="s">
        <v>27</v>
      </c>
      <c r="B16" s="15"/>
      <c r="C16" s="72"/>
      <c r="D16" s="21"/>
      <c r="E16" s="72"/>
      <c r="F16" s="21"/>
      <c r="G16" s="72"/>
      <c r="H16" s="25"/>
      <c r="I16" s="72"/>
      <c r="J16" s="22"/>
      <c r="K16" s="97"/>
      <c r="L16" s="98"/>
      <c r="M16" s="99"/>
      <c r="N16" s="22"/>
      <c r="O16" s="83" t="str">
        <f>IF(COUNT(C16:I16)&gt;0,ROUND(AVERAGE(C16,E16,G16,I16)/5,1)*5,"--")</f>
        <v>--</v>
      </c>
      <c r="P16" s="19"/>
      <c r="Q16" s="83" t="str">
        <f>IF(COUNT(K16,M16)&gt;0,ROUND(AVERAGE(K16,M16)/5,1)*5,"--")</f>
        <v>--</v>
      </c>
      <c r="R16" s="18"/>
      <c r="S16" s="84" t="str">
        <f>IF(COUNT(O16,Q16)=2,ROUND(AVERAGE(O16,Q16)/5,1)*5,"--")</f>
        <v>--</v>
      </c>
      <c r="T16" s="50"/>
      <c r="U16" s="52" t="s">
        <v>37</v>
      </c>
      <c r="V16" s="50"/>
      <c r="W16" s="85" t="str">
        <f>IF(ISNUMBER(S16),IF(S16&lt;4,4-S16," "),"--")</f>
        <v>--</v>
      </c>
      <c r="X16" s="86" t="str">
        <f>IF(ISNUMBER(W16),IF(S16&lt;4,1,0),"--")</f>
        <v>--</v>
      </c>
    </row>
    <row r="17" spans="1:26" ht="4.5" customHeight="1" x14ac:dyDescent="0.25">
      <c r="A17" s="14"/>
      <c r="B17" s="15"/>
      <c r="C17" s="23"/>
      <c r="D17" s="20"/>
      <c r="E17" s="23"/>
      <c r="F17" s="20"/>
      <c r="G17" s="23"/>
      <c r="H17" s="21"/>
      <c r="I17" s="23"/>
      <c r="J17" s="22"/>
      <c r="K17" s="96"/>
      <c r="L17" s="96"/>
      <c r="M17" s="96"/>
      <c r="N17" s="22"/>
      <c r="O17" s="19"/>
      <c r="P17" s="19"/>
      <c r="Q17" s="19"/>
      <c r="S17" s="62"/>
      <c r="T17" s="18"/>
      <c r="U17" s="18"/>
      <c r="V17" s="18"/>
      <c r="W17" s="13"/>
      <c r="X17" s="64"/>
    </row>
    <row r="18" spans="1:26" s="2" customFormat="1" ht="15.75" x14ac:dyDescent="0.25">
      <c r="A18" s="58" t="s">
        <v>26</v>
      </c>
      <c r="B18" s="15"/>
      <c r="C18" s="72"/>
      <c r="D18" s="21"/>
      <c r="E18" s="72"/>
      <c r="F18" s="21"/>
      <c r="G18" s="72"/>
      <c r="H18" s="25"/>
      <c r="I18" s="72"/>
      <c r="J18" s="22"/>
      <c r="K18" s="97"/>
      <c r="L18" s="98"/>
      <c r="M18" s="99"/>
      <c r="N18" s="22"/>
      <c r="O18" s="83" t="str">
        <f>IF(COUNT(C18:I18)&gt;0,ROUND(AVERAGE(C18,E18,G18,I18)/5,1)*5,"--")</f>
        <v>--</v>
      </c>
      <c r="P18" s="19"/>
      <c r="Q18" s="83" t="str">
        <f>IF(COUNT(K18,M18)&gt;0,ROUND(AVERAGE(K18,M18)/5,1)*5,"--")</f>
        <v>--</v>
      </c>
      <c r="R18" s="18"/>
      <c r="S18" s="84" t="str">
        <f>IF(COUNT(O18,Q18)=2,ROUND(AVERAGE(O18,Q18)/5,1)*5,"--")</f>
        <v>--</v>
      </c>
      <c r="T18" s="50"/>
      <c r="U18" s="52" t="s">
        <v>37</v>
      </c>
      <c r="V18" s="50"/>
      <c r="W18" s="85" t="str">
        <f>IF(ISNUMBER(S18),IF(S18&lt;4,4-S18," "),"--")</f>
        <v>--</v>
      </c>
      <c r="X18" s="86" t="str">
        <f>IF(ISNUMBER(W18),IF(S18&lt;4,1,0),"--")</f>
        <v>--</v>
      </c>
    </row>
    <row r="19" spans="1:26" ht="4.5" customHeight="1" x14ac:dyDescent="0.25">
      <c r="A19" s="14"/>
      <c r="B19" s="15"/>
      <c r="C19" s="23"/>
      <c r="D19" s="20"/>
      <c r="E19" s="23"/>
      <c r="F19" s="20"/>
      <c r="G19" s="23"/>
      <c r="H19" s="21"/>
      <c r="I19" s="23"/>
      <c r="J19" s="22"/>
      <c r="K19" s="22"/>
      <c r="L19" s="22"/>
      <c r="M19" s="22"/>
      <c r="N19" s="22"/>
      <c r="O19" s="19"/>
      <c r="P19" s="19"/>
      <c r="Q19" s="19"/>
      <c r="S19" s="62"/>
      <c r="T19" s="18"/>
      <c r="U19" s="18"/>
      <c r="V19" s="18"/>
      <c r="W19" s="13"/>
      <c r="X19" s="64"/>
    </row>
    <row r="20" spans="1:26" ht="4.5" customHeight="1" x14ac:dyDescent="0.25">
      <c r="A20" s="14"/>
      <c r="B20" s="15"/>
      <c r="C20" s="23"/>
      <c r="D20" s="20"/>
      <c r="E20" s="23"/>
      <c r="F20" s="20"/>
      <c r="G20" s="23"/>
      <c r="H20" s="21"/>
      <c r="I20" s="23"/>
      <c r="J20" s="22"/>
      <c r="K20" s="22"/>
      <c r="L20" s="22"/>
      <c r="M20" s="22"/>
      <c r="N20" s="22"/>
      <c r="O20" s="19"/>
      <c r="P20" s="19"/>
      <c r="Q20" s="19"/>
      <c r="S20" s="62"/>
      <c r="T20" s="18"/>
      <c r="U20" s="18"/>
      <c r="V20" s="18"/>
      <c r="W20" s="13"/>
      <c r="X20" s="64"/>
    </row>
    <row r="21" spans="1:26" ht="15.75" x14ac:dyDescent="0.25">
      <c r="A21" s="101" t="s">
        <v>54</v>
      </c>
      <c r="B21" s="15"/>
      <c r="C21" s="73"/>
      <c r="D21" s="25"/>
      <c r="E21" s="73"/>
      <c r="F21" s="25"/>
      <c r="G21" s="24"/>
      <c r="H21" s="25"/>
      <c r="I21" s="24"/>
      <c r="J21" s="25"/>
      <c r="K21" s="25"/>
      <c r="L21" s="25"/>
      <c r="M21" s="73"/>
      <c r="N21" s="25"/>
      <c r="O21" s="83" t="str">
        <f>IF(COUNT(C21:I21)&gt;0,ROUND(AVERAGE(C21,E21,G21,I21)/5,1)*5,"--")</f>
        <v>--</v>
      </c>
      <c r="P21" s="26"/>
      <c r="Q21" s="83" t="str">
        <f>IF(COUNT(K21,M21)&gt;0,ROUND(AVERAGE(K21,M21)/5,1)*5,"--")</f>
        <v>--</v>
      </c>
      <c r="R21" s="26"/>
      <c r="S21" s="61" t="str">
        <f>IF(COUNT(O21:Q21)&gt;0,ROUND(AVERAGE(O21,Q21)/5,1)*5,"--")</f>
        <v>--</v>
      </c>
      <c r="T21" s="50"/>
      <c r="U21" s="52" t="s">
        <v>37</v>
      </c>
      <c r="V21" s="50"/>
      <c r="W21" s="85" t="str">
        <f>IF(ISNUMBER(S21),IF(S21&lt;4,4-S21," "),"--")</f>
        <v>--</v>
      </c>
      <c r="X21" s="86" t="str">
        <f>IF(ISNUMBER(W21),IF(S21&lt;4,1,0),"--")</f>
        <v>--</v>
      </c>
    </row>
    <row r="22" spans="1:26" ht="4.5" customHeight="1" x14ac:dyDescent="0.25">
      <c r="A22" s="14"/>
      <c r="B22" s="15"/>
      <c r="C22" s="23"/>
      <c r="D22" s="20"/>
      <c r="E22" s="23"/>
      <c r="F22" s="20"/>
      <c r="G22" s="23"/>
      <c r="H22" s="21"/>
      <c r="I22" s="23"/>
      <c r="J22" s="22"/>
      <c r="K22" s="22"/>
      <c r="L22" s="22"/>
      <c r="M22" s="22"/>
      <c r="N22" s="22"/>
      <c r="O22" s="19"/>
      <c r="P22" s="19"/>
      <c r="Q22" s="19"/>
      <c r="S22" s="62"/>
      <c r="T22" s="18"/>
      <c r="U22" s="18"/>
      <c r="V22" s="18"/>
      <c r="W22" s="13"/>
      <c r="X22" s="64"/>
    </row>
    <row r="23" spans="1:26" s="2" customFormat="1" ht="15.75" x14ac:dyDescent="0.25">
      <c r="A23" s="60" t="s">
        <v>28</v>
      </c>
      <c r="B23" s="15"/>
      <c r="C23" s="74"/>
      <c r="D23" s="21"/>
      <c r="E23" s="74"/>
      <c r="F23" s="21"/>
      <c r="G23" s="74"/>
      <c r="H23" s="21"/>
      <c r="I23" s="74"/>
      <c r="J23" s="22"/>
      <c r="K23" s="22"/>
      <c r="L23" s="22"/>
      <c r="M23" s="22"/>
      <c r="N23" s="22"/>
      <c r="O23" s="83" t="str">
        <f>IF(COUNT(C23:I23)&gt;0,ROUND(AVERAGE(C23,E23,G23,I23)/5,1)*5,"--")</f>
        <v>--</v>
      </c>
      <c r="P23" s="19"/>
      <c r="Q23" s="19"/>
      <c r="S23" s="61" t="str">
        <f>O23</f>
        <v>--</v>
      </c>
      <c r="T23" s="18"/>
      <c r="U23" s="52" t="s">
        <v>37</v>
      </c>
      <c r="V23" s="18"/>
      <c r="W23" s="85" t="str">
        <f>IF(ISNUMBER(S23),IF(S23&lt;4,4-S23," "),"--")</f>
        <v>--</v>
      </c>
      <c r="X23" s="86" t="str">
        <f>IF(ISNUMBER(W23),IF(S23&lt;4,1,0),"--")</f>
        <v>--</v>
      </c>
    </row>
    <row r="24" spans="1:26" ht="4.5" customHeight="1" x14ac:dyDescent="0.25">
      <c r="A24" s="14"/>
      <c r="B24" s="15"/>
      <c r="C24" s="23"/>
      <c r="D24" s="20"/>
      <c r="E24" s="23"/>
      <c r="F24" s="20"/>
      <c r="G24" s="23"/>
      <c r="H24" s="21"/>
      <c r="I24" s="16"/>
      <c r="J24" s="22"/>
      <c r="K24" s="22"/>
      <c r="L24" s="22"/>
      <c r="M24" s="22"/>
      <c r="N24" s="22"/>
      <c r="O24" s="19"/>
      <c r="P24" s="19"/>
      <c r="Q24" s="19"/>
      <c r="S24" s="62"/>
      <c r="T24" s="18"/>
      <c r="U24" s="18"/>
      <c r="V24" s="18"/>
      <c r="W24" s="13"/>
      <c r="X24" s="100"/>
    </row>
    <row r="25" spans="1:26" s="2" customFormat="1" ht="15.75" x14ac:dyDescent="0.25">
      <c r="A25" s="60" t="s">
        <v>35</v>
      </c>
      <c r="B25" s="15"/>
      <c r="C25" s="74"/>
      <c r="D25" s="21"/>
      <c r="E25" s="74"/>
      <c r="F25" s="21"/>
      <c r="G25" s="19"/>
      <c r="H25" s="15"/>
      <c r="I25" s="19"/>
      <c r="J25" s="22"/>
      <c r="K25" s="22"/>
      <c r="L25" s="22"/>
      <c r="M25" s="22"/>
      <c r="N25" s="22"/>
      <c r="O25" s="83" t="str">
        <f>IF(COUNT(C25:I25)&gt;0,ROUND(AVERAGE(C25,E25,G25,I25)/5,1)*5,"--")</f>
        <v>--</v>
      </c>
      <c r="P25" s="19"/>
      <c r="Q25" s="19"/>
      <c r="R25" s="18"/>
      <c r="S25" s="61" t="str">
        <f>O25</f>
        <v>--</v>
      </c>
      <c r="T25" s="18"/>
      <c r="U25" s="52" t="s">
        <v>37</v>
      </c>
      <c r="V25" s="18"/>
      <c r="W25" s="85" t="str">
        <f>IF(ISNUMBER(S25),IF(S25&lt;4,4-S25," "),"--")</f>
        <v>--</v>
      </c>
      <c r="X25" s="86" t="str">
        <f>IF(ISNUMBER(W25),IF(S25&lt;4,1,0),"--")</f>
        <v>--</v>
      </c>
      <c r="Z25" s="102"/>
    </row>
    <row r="26" spans="1:26" ht="4.9000000000000004" hidden="1" customHeight="1" x14ac:dyDescent="0.25">
      <c r="A26" s="14"/>
      <c r="B26" s="15"/>
      <c r="C26" s="16"/>
      <c r="D26" s="17"/>
      <c r="E26" s="16"/>
      <c r="F26" s="17"/>
      <c r="G26" s="16"/>
      <c r="H26" s="15"/>
      <c r="I26" s="16"/>
      <c r="J26" s="18"/>
      <c r="K26" s="18"/>
      <c r="L26" s="18"/>
      <c r="M26" s="18"/>
      <c r="N26" s="18"/>
      <c r="O26" s="19"/>
      <c r="P26" s="19"/>
      <c r="Q26" s="19"/>
      <c r="R26" s="27"/>
      <c r="S26" s="28"/>
      <c r="T26" s="18"/>
      <c r="U26" s="18"/>
      <c r="V26" s="18"/>
      <c r="W26" s="63"/>
      <c r="X26" s="100"/>
    </row>
    <row r="27" spans="1:26" ht="1.5" hidden="1" customHeight="1" x14ac:dyDescent="0.25">
      <c r="A27" s="14"/>
      <c r="B27" s="15"/>
      <c r="C27" s="16"/>
      <c r="D27" s="17"/>
      <c r="E27" s="16"/>
      <c r="F27" s="17"/>
      <c r="G27" s="16"/>
      <c r="H27" s="15"/>
      <c r="I27" s="16"/>
      <c r="J27" s="18"/>
      <c r="K27" s="18"/>
      <c r="L27" s="18"/>
      <c r="M27" s="18"/>
      <c r="N27" s="18"/>
      <c r="O27" s="19"/>
      <c r="P27" s="19"/>
      <c r="Q27" s="19"/>
      <c r="R27" s="27"/>
      <c r="S27" s="28"/>
      <c r="T27" s="18"/>
      <c r="U27" s="18"/>
      <c r="V27" s="18"/>
      <c r="W27" s="8"/>
      <c r="X27" s="8"/>
    </row>
    <row r="28" spans="1:26" ht="1.5" customHeight="1" x14ac:dyDescent="0.25">
      <c r="A28" s="14"/>
      <c r="B28" s="15"/>
      <c r="C28" s="16"/>
      <c r="D28" s="17"/>
      <c r="E28" s="16"/>
      <c r="F28" s="17"/>
      <c r="G28" s="16"/>
      <c r="H28" s="15"/>
      <c r="I28" s="16"/>
      <c r="J28" s="18"/>
      <c r="K28" s="18"/>
      <c r="L28" s="18"/>
      <c r="M28" s="18"/>
      <c r="N28" s="18"/>
      <c r="O28" s="19"/>
      <c r="P28" s="19"/>
      <c r="Q28" s="19"/>
      <c r="R28" s="18"/>
      <c r="S28" s="18"/>
      <c r="T28" s="18"/>
      <c r="U28" s="18"/>
      <c r="V28" s="18"/>
      <c r="W28" s="8"/>
      <c r="X28" s="8"/>
    </row>
    <row r="29" spans="1:26" ht="2.25" hidden="1" customHeight="1" x14ac:dyDescent="0.25">
      <c r="A29" s="14"/>
      <c r="B29" s="15"/>
      <c r="C29" s="16"/>
      <c r="D29" s="17"/>
      <c r="E29" s="16"/>
      <c r="F29" s="17"/>
      <c r="G29" s="16"/>
      <c r="H29" s="15"/>
      <c r="I29" s="16"/>
      <c r="J29" s="18"/>
      <c r="K29" s="18"/>
      <c r="L29" s="18"/>
      <c r="M29" s="18"/>
      <c r="N29" s="18"/>
      <c r="O29" s="19"/>
      <c r="P29" s="19"/>
      <c r="Q29" s="19"/>
      <c r="R29" s="27"/>
      <c r="S29" s="28"/>
      <c r="T29" s="18"/>
      <c r="U29" s="18"/>
      <c r="V29" s="18"/>
      <c r="W29" s="8"/>
      <c r="X29" s="8"/>
    </row>
    <row r="30" spans="1:26" ht="16.5" customHeight="1" thickBot="1" x14ac:dyDescent="0.3">
      <c r="A30" s="12"/>
      <c r="B30" s="15"/>
      <c r="C30" s="16"/>
      <c r="D30" s="17"/>
      <c r="E30" s="16"/>
      <c r="F30" s="17"/>
      <c r="G30" s="16"/>
      <c r="H30" s="15"/>
      <c r="I30" s="16"/>
      <c r="J30" s="18"/>
      <c r="K30" s="18"/>
      <c r="L30" s="18"/>
      <c r="M30" s="18"/>
      <c r="N30" s="18"/>
      <c r="O30" s="19"/>
      <c r="P30" s="19"/>
      <c r="Q30" s="19"/>
      <c r="R30" s="18"/>
      <c r="S30" s="18"/>
      <c r="T30" s="18"/>
      <c r="U30" s="18"/>
      <c r="V30" s="18"/>
      <c r="W30" s="8"/>
      <c r="X30" s="86"/>
    </row>
    <row r="31" spans="1:26" ht="5.0999999999999996" customHeight="1" thickTop="1" x14ac:dyDescent="0.25">
      <c r="A31" s="12"/>
      <c r="B31" s="15"/>
      <c r="C31" s="16"/>
      <c r="D31" s="17"/>
      <c r="E31" s="16"/>
      <c r="F31" s="17"/>
      <c r="G31" s="16"/>
      <c r="H31" s="15"/>
      <c r="I31" s="16"/>
      <c r="J31" s="18"/>
      <c r="K31" s="18"/>
      <c r="L31" s="18"/>
      <c r="M31" s="18"/>
      <c r="N31" s="18"/>
      <c r="O31" s="65"/>
      <c r="P31" s="66"/>
      <c r="Q31" s="66"/>
      <c r="R31" s="66"/>
      <c r="S31" s="66"/>
      <c r="T31" s="67"/>
      <c r="U31" s="18"/>
      <c r="V31" s="18"/>
      <c r="W31" s="8"/>
      <c r="X31" s="8"/>
    </row>
    <row r="32" spans="1:26" s="2" customFormat="1" ht="15" customHeight="1" x14ac:dyDescent="0.25">
      <c r="A32" s="12"/>
      <c r="B32" s="15"/>
      <c r="C32" s="19"/>
      <c r="D32" s="15"/>
      <c r="E32" s="19"/>
      <c r="F32" s="15"/>
      <c r="G32" s="19"/>
      <c r="H32" s="15"/>
      <c r="I32" s="19"/>
      <c r="J32" s="18"/>
      <c r="K32" s="18"/>
      <c r="L32" s="18"/>
      <c r="M32" s="18"/>
      <c r="N32" s="18"/>
      <c r="O32" s="68"/>
      <c r="P32" s="29"/>
      <c r="Q32" s="29" t="s">
        <v>43</v>
      </c>
      <c r="R32" s="19"/>
      <c r="S32" s="28" t="str">
        <f>IF(COUNT(S8:S25)&gt;0,ROUND(AVERAGE(S8:S25),1),"--")</f>
        <v>--</v>
      </c>
      <c r="T32" s="69"/>
      <c r="U32" s="18"/>
      <c r="V32" s="18"/>
      <c r="W32" s="8"/>
    </row>
    <row r="33" spans="1:25" ht="4.9000000000000004" customHeight="1" x14ac:dyDescent="0.25">
      <c r="A33" s="12"/>
      <c r="B33" s="15"/>
      <c r="C33" s="16"/>
      <c r="D33" s="17"/>
      <c r="E33" s="16"/>
      <c r="F33" s="17"/>
      <c r="G33" s="16"/>
      <c r="H33" s="15"/>
      <c r="I33" s="16"/>
      <c r="J33" s="18"/>
      <c r="K33" s="18"/>
      <c r="L33" s="18"/>
      <c r="M33" s="18"/>
      <c r="N33" s="18"/>
      <c r="O33" s="70"/>
      <c r="P33" s="55"/>
      <c r="Q33" s="56"/>
      <c r="R33" s="18"/>
      <c r="S33" s="8"/>
      <c r="T33" s="69"/>
      <c r="U33" s="18"/>
      <c r="V33" s="18"/>
      <c r="W33" s="8"/>
      <c r="X33" s="8"/>
    </row>
    <row r="34" spans="1:25" s="2" customFormat="1" ht="15" x14ac:dyDescent="0.25">
      <c r="B34" s="15"/>
      <c r="C34" s="19"/>
      <c r="D34" s="15"/>
      <c r="E34" s="19"/>
      <c r="F34" s="15"/>
      <c r="G34" s="19"/>
      <c r="H34" s="15"/>
      <c r="I34" s="19"/>
      <c r="J34" s="18"/>
      <c r="K34" s="18"/>
      <c r="L34" s="18"/>
      <c r="M34" s="18"/>
      <c r="N34" s="18"/>
      <c r="O34" s="68"/>
      <c r="P34" s="29"/>
      <c r="Q34" s="29" t="s">
        <v>44</v>
      </c>
      <c r="R34" s="19"/>
      <c r="S34" s="53">
        <f>SUM(W8:W25)</f>
        <v>0</v>
      </c>
      <c r="T34" s="69"/>
      <c r="U34" s="18"/>
      <c r="V34" s="18"/>
      <c r="W34" s="8"/>
    </row>
    <row r="35" spans="1:25" ht="4.9000000000000004" customHeight="1" x14ac:dyDescent="0.25">
      <c r="A35" s="12"/>
      <c r="B35" s="15"/>
      <c r="C35" s="19"/>
      <c r="D35" s="15"/>
      <c r="E35" s="19"/>
      <c r="F35" s="15"/>
      <c r="G35" s="19"/>
      <c r="H35" s="15"/>
      <c r="I35" s="19"/>
      <c r="J35" s="18"/>
      <c r="K35" s="18"/>
      <c r="L35" s="18"/>
      <c r="M35" s="18"/>
      <c r="N35" s="18"/>
      <c r="O35" s="70"/>
      <c r="P35" s="55"/>
      <c r="Q35" s="56"/>
      <c r="R35" s="18"/>
      <c r="S35" s="8"/>
      <c r="T35" s="69"/>
      <c r="U35" s="18"/>
      <c r="V35" s="18"/>
      <c r="W35" s="8"/>
      <c r="X35" s="8"/>
    </row>
    <row r="36" spans="1:25" s="2" customFormat="1" ht="15" x14ac:dyDescent="0.25">
      <c r="A36" s="12"/>
      <c r="B36" s="15"/>
      <c r="C36" s="19"/>
      <c r="D36" s="15"/>
      <c r="E36" s="19"/>
      <c r="F36" s="15"/>
      <c r="G36" s="19"/>
      <c r="H36" s="15"/>
      <c r="I36" s="19"/>
      <c r="J36" s="18"/>
      <c r="K36" s="18"/>
      <c r="L36" s="18"/>
      <c r="M36" s="18"/>
      <c r="N36" s="18"/>
      <c r="O36" s="68"/>
      <c r="P36" s="29"/>
      <c r="Q36" s="29" t="s">
        <v>45</v>
      </c>
      <c r="R36" s="19"/>
      <c r="S36" s="54">
        <f>SUM(X8:X26)</f>
        <v>0</v>
      </c>
      <c r="T36" s="69"/>
      <c r="U36" s="18"/>
      <c r="V36" s="18"/>
      <c r="W36" s="8"/>
    </row>
    <row r="37" spans="1:25" s="2" customFormat="1" ht="5.0999999999999996" customHeight="1" x14ac:dyDescent="0.25">
      <c r="A37" s="12"/>
      <c r="B37" s="15"/>
      <c r="C37" s="19"/>
      <c r="D37" s="15"/>
      <c r="E37" s="19"/>
      <c r="F37" s="15"/>
      <c r="G37" s="19"/>
      <c r="H37" s="15"/>
      <c r="I37" s="19"/>
      <c r="J37" s="18"/>
      <c r="K37" s="18"/>
      <c r="L37" s="18"/>
      <c r="M37" s="18"/>
      <c r="N37" s="18"/>
      <c r="O37" s="71"/>
      <c r="P37" s="19"/>
      <c r="Q37" s="19"/>
      <c r="R37" s="18"/>
      <c r="S37" s="19"/>
      <c r="T37" s="69"/>
      <c r="U37" s="18"/>
      <c r="V37" s="18"/>
      <c r="Y37" s="8"/>
    </row>
    <row r="38" spans="1:25" s="2" customFormat="1" ht="42.75" customHeight="1" thickBot="1" x14ac:dyDescent="0.3">
      <c r="A38" s="12"/>
      <c r="B38" s="15"/>
      <c r="C38" s="19"/>
      <c r="D38" s="15"/>
      <c r="E38" s="19"/>
      <c r="F38" s="15"/>
      <c r="G38" s="19"/>
      <c r="H38" s="15"/>
      <c r="I38" s="19"/>
      <c r="J38" s="18"/>
      <c r="K38" s="18"/>
      <c r="L38" s="18"/>
      <c r="M38" s="18"/>
      <c r="N38" s="18"/>
      <c r="O38" s="103" t="str">
        <f>IF(COUNT(S8:S25)=9,IF(AND(S32&gt;=4,SUM(W8:W25)&lt;=2,SUM(X8:X26)&lt;=2),"BM2 bestanden","BM2 nicht bestanden"),"unvollständige Angaben")</f>
        <v>unvollständige Angaben</v>
      </c>
      <c r="P38" s="104"/>
      <c r="Q38" s="104"/>
      <c r="R38" s="104"/>
      <c r="S38" s="104"/>
      <c r="T38" s="105"/>
      <c r="U38" s="18"/>
      <c r="V38" s="18"/>
      <c r="W38" s="57"/>
      <c r="X38" s="15"/>
      <c r="Y38" s="8"/>
    </row>
    <row r="39" spans="1:25" ht="23.45" customHeight="1" thickTop="1" x14ac:dyDescent="0.25">
      <c r="O39" s="2"/>
      <c r="P39" s="2"/>
      <c r="S39" s="2"/>
    </row>
    <row r="40" spans="1:25" ht="2.25" customHeight="1" x14ac:dyDescent="0.25">
      <c r="W40" s="3"/>
      <c r="X40" s="3"/>
    </row>
    <row r="41" spans="1:25" x14ac:dyDescent="0.25">
      <c r="W41" s="3"/>
      <c r="X41" s="3"/>
    </row>
    <row r="43" spans="1:25" ht="15" x14ac:dyDescent="0.25">
      <c r="A43" s="30" t="s">
        <v>48</v>
      </c>
      <c r="B43" s="31"/>
    </row>
  </sheetData>
  <sheetProtection algorithmName="SHA-512" hashValue="urbQqDSjJQBIF7ZQCdBaM8ovbClSRvo8NTVQTz/RTmT3y0mGPSaxW8Da457S6y4RRiH2ZRVgNIBMavfeAahtPw==" saltValue="5N+FgRk6eP78Z+LUK4/SUA==" spinCount="100000" sheet="1" objects="1" scenarios="1"/>
  <mergeCells count="9">
    <mergeCell ref="A1:U1"/>
    <mergeCell ref="K5:M5"/>
    <mergeCell ref="A3:J3"/>
    <mergeCell ref="C5:E5"/>
    <mergeCell ref="W5:X5"/>
    <mergeCell ref="O3:X3"/>
    <mergeCell ref="O38:T38"/>
    <mergeCell ref="G5:I5"/>
    <mergeCell ref="O5:Q5"/>
  </mergeCells>
  <conditionalFormatting sqref="W26">
    <cfRule type="cellIs" dxfId="25" priority="62" operator="lessThan">
      <formula>0</formula>
    </cfRule>
  </conditionalFormatting>
  <conditionalFormatting sqref="O38">
    <cfRule type="containsText" dxfId="24" priority="52" operator="containsText" text="nicht bestanden">
      <formula>NOT(ISERROR(SEARCH("nicht bestanden",O38)))</formula>
    </cfRule>
    <cfRule type="containsText" dxfId="23" priority="53" operator="containsText" text="bestanden">
      <formula>NOT(ISERROR(SEARCH("bestanden",O38)))</formula>
    </cfRule>
  </conditionalFormatting>
  <conditionalFormatting sqref="S32">
    <cfRule type="cellIs" dxfId="22" priority="38" operator="lessThan">
      <formula>4</formula>
    </cfRule>
    <cfRule type="cellIs" dxfId="21" priority="39" operator="greaterThanOrEqual">
      <formula>4</formula>
    </cfRule>
  </conditionalFormatting>
  <conditionalFormatting sqref="S34 S36">
    <cfRule type="cellIs" dxfId="20" priority="34" operator="greaterThan">
      <formula>2</formula>
    </cfRule>
    <cfRule type="cellIs" dxfId="19" priority="35" operator="lessThanOrEqual">
      <formula>2</formula>
    </cfRule>
  </conditionalFormatting>
  <conditionalFormatting sqref="X30">
    <cfRule type="cellIs" dxfId="18" priority="11" operator="lessThan">
      <formula>0</formula>
    </cfRule>
  </conditionalFormatting>
  <conditionalFormatting sqref="X8">
    <cfRule type="cellIs" dxfId="17" priority="23" operator="lessThan">
      <formula>0</formula>
    </cfRule>
  </conditionalFormatting>
  <conditionalFormatting sqref="W10">
    <cfRule type="cellIs" dxfId="16" priority="29" operator="lessThan">
      <formula>0</formula>
    </cfRule>
  </conditionalFormatting>
  <conditionalFormatting sqref="W12">
    <cfRule type="cellIs" dxfId="15" priority="28" operator="lessThan">
      <formula>0</formula>
    </cfRule>
  </conditionalFormatting>
  <conditionalFormatting sqref="X12">
    <cfRule type="cellIs" dxfId="14" priority="21" operator="lessThan">
      <formula>0</formula>
    </cfRule>
  </conditionalFormatting>
  <conditionalFormatting sqref="X14">
    <cfRule type="cellIs" dxfId="13" priority="20" operator="lessThan">
      <formula>0</formula>
    </cfRule>
  </conditionalFormatting>
  <conditionalFormatting sqref="X10">
    <cfRule type="cellIs" dxfId="12" priority="22" operator="lessThan">
      <formula>0</formula>
    </cfRule>
  </conditionalFormatting>
  <conditionalFormatting sqref="X16">
    <cfRule type="cellIs" dxfId="11" priority="19" operator="lessThan">
      <formula>0</formula>
    </cfRule>
  </conditionalFormatting>
  <conditionalFormatting sqref="X18">
    <cfRule type="cellIs" dxfId="10" priority="17" operator="lessThan">
      <formula>0</formula>
    </cfRule>
  </conditionalFormatting>
  <conditionalFormatting sqref="W21">
    <cfRule type="cellIs" dxfId="9" priority="16" operator="lessThan">
      <formula>0</formula>
    </cfRule>
  </conditionalFormatting>
  <conditionalFormatting sqref="X21">
    <cfRule type="cellIs" dxfId="8" priority="15" operator="lessThan">
      <formula>0</formula>
    </cfRule>
  </conditionalFormatting>
  <conditionalFormatting sqref="W23">
    <cfRule type="cellIs" dxfId="7" priority="14" operator="lessThan">
      <formula>0</formula>
    </cfRule>
  </conditionalFormatting>
  <conditionalFormatting sqref="W25">
    <cfRule type="cellIs" dxfId="6" priority="12" operator="lessThan">
      <formula>0</formula>
    </cfRule>
  </conditionalFormatting>
  <conditionalFormatting sqref="W16">
    <cfRule type="cellIs" dxfId="5" priority="8" operator="lessThan">
      <formula>0</formula>
    </cfRule>
  </conditionalFormatting>
  <conditionalFormatting sqref="W14">
    <cfRule type="cellIs" dxfId="4" priority="9" operator="lessThan">
      <formula>0</formula>
    </cfRule>
  </conditionalFormatting>
  <conditionalFormatting sqref="W8">
    <cfRule type="cellIs" dxfId="3" priority="4" operator="lessThan">
      <formula>0</formula>
    </cfRule>
  </conditionalFormatting>
  <conditionalFormatting sqref="W18">
    <cfRule type="cellIs" dxfId="2" priority="6" operator="lessThan">
      <formula>0</formula>
    </cfRule>
  </conditionalFormatting>
  <conditionalFormatting sqref="X23">
    <cfRule type="cellIs" dxfId="1" priority="3" operator="lessThan">
      <formula>0</formula>
    </cfRule>
  </conditionalFormatting>
  <conditionalFormatting sqref="X25">
    <cfRule type="cellIs" dxfId="0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workbookViewId="0">
      <selection activeCell="C24" sqref="C24"/>
    </sheetView>
  </sheetViews>
  <sheetFormatPr baseColWidth="10" defaultRowHeight="15" x14ac:dyDescent="0.25"/>
  <cols>
    <col min="1" max="1" width="13" customWidth="1"/>
    <col min="2" max="2" width="39.7109375" customWidth="1"/>
    <col min="3" max="3" width="23.7109375" style="44" customWidth="1"/>
    <col min="4" max="4" width="16.42578125" customWidth="1"/>
    <col min="5" max="5" width="14.7109375" style="44" customWidth="1"/>
    <col min="6" max="6" width="27.7109375" customWidth="1"/>
  </cols>
  <sheetData>
    <row r="1" spans="1:6" ht="17.25" customHeight="1" x14ac:dyDescent="0.25">
      <c r="A1" s="119" t="s">
        <v>40</v>
      </c>
      <c r="B1" s="119"/>
      <c r="C1" s="119"/>
      <c r="D1" s="32"/>
      <c r="E1" s="33"/>
      <c r="F1" s="32"/>
    </row>
    <row r="2" spans="1:6" ht="24.75" customHeight="1" x14ac:dyDescent="0.25">
      <c r="A2" s="118" t="s">
        <v>39</v>
      </c>
      <c r="B2" s="118"/>
      <c r="C2" s="118"/>
      <c r="D2" s="32"/>
      <c r="E2" s="33"/>
      <c r="F2" s="32"/>
    </row>
    <row r="3" spans="1:6" ht="30" x14ac:dyDescent="0.25">
      <c r="A3" s="34" t="s">
        <v>10</v>
      </c>
      <c r="B3" s="34" t="s">
        <v>11</v>
      </c>
      <c r="C3" s="35" t="s">
        <v>12</v>
      </c>
      <c r="D3" s="35" t="s">
        <v>13</v>
      </c>
      <c r="E3" s="35" t="s">
        <v>14</v>
      </c>
      <c r="F3" s="34" t="s">
        <v>15</v>
      </c>
    </row>
    <row r="4" spans="1:6" x14ac:dyDescent="0.25">
      <c r="A4" s="124" t="s">
        <v>16</v>
      </c>
      <c r="B4" s="36" t="s">
        <v>17</v>
      </c>
      <c r="C4" s="78" t="s">
        <v>18</v>
      </c>
      <c r="D4" s="37">
        <v>0.5</v>
      </c>
      <c r="E4" s="116" t="s">
        <v>38</v>
      </c>
      <c r="F4" s="117" t="s">
        <v>37</v>
      </c>
    </row>
    <row r="5" spans="1:6" ht="42.75" customHeight="1" x14ac:dyDescent="0.25">
      <c r="A5" s="124"/>
      <c r="B5" s="36" t="s">
        <v>29</v>
      </c>
      <c r="C5" s="78" t="s">
        <v>18</v>
      </c>
      <c r="D5" s="37">
        <v>0.5</v>
      </c>
      <c r="E5" s="116"/>
      <c r="F5" s="117"/>
    </row>
    <row r="6" spans="1:6" x14ac:dyDescent="0.25">
      <c r="A6" s="125" t="s">
        <v>19</v>
      </c>
      <c r="B6" s="38" t="s">
        <v>50</v>
      </c>
      <c r="C6" s="81" t="s">
        <v>18</v>
      </c>
      <c r="D6" s="39">
        <v>0.5</v>
      </c>
      <c r="E6" s="122" t="s">
        <v>38</v>
      </c>
      <c r="F6" s="123" t="s">
        <v>37</v>
      </c>
    </row>
    <row r="7" spans="1:6" ht="50.25" customHeight="1" x14ac:dyDescent="0.25">
      <c r="A7" s="125"/>
      <c r="B7" s="38" t="s">
        <v>29</v>
      </c>
      <c r="C7" s="81" t="s">
        <v>18</v>
      </c>
      <c r="D7" s="39">
        <v>0.5</v>
      </c>
      <c r="E7" s="122"/>
      <c r="F7" s="123"/>
    </row>
    <row r="8" spans="1:6" x14ac:dyDescent="0.25">
      <c r="A8" s="124" t="s">
        <v>20</v>
      </c>
      <c r="B8" s="36" t="s">
        <v>50</v>
      </c>
      <c r="C8" s="78" t="s">
        <v>18</v>
      </c>
      <c r="D8" s="37">
        <v>0.5</v>
      </c>
      <c r="E8" s="116" t="s">
        <v>38</v>
      </c>
      <c r="F8" s="117" t="s">
        <v>37</v>
      </c>
    </row>
    <row r="9" spans="1:6" ht="45.75" customHeight="1" x14ac:dyDescent="0.25">
      <c r="A9" s="124"/>
      <c r="B9" s="36" t="s">
        <v>21</v>
      </c>
      <c r="C9" s="78" t="s">
        <v>18</v>
      </c>
      <c r="D9" s="37">
        <v>0.5</v>
      </c>
      <c r="E9" s="116"/>
      <c r="F9" s="117"/>
    </row>
    <row r="10" spans="1:6" ht="28.5" customHeight="1" x14ac:dyDescent="0.25">
      <c r="A10" s="125" t="s">
        <v>22</v>
      </c>
      <c r="B10" s="38" t="s">
        <v>23</v>
      </c>
      <c r="C10" s="81" t="s">
        <v>18</v>
      </c>
      <c r="D10" s="39">
        <v>0.5</v>
      </c>
      <c r="E10" s="122" t="s">
        <v>38</v>
      </c>
      <c r="F10" s="123" t="s">
        <v>37</v>
      </c>
    </row>
    <row r="11" spans="1:6" ht="47.25" customHeight="1" x14ac:dyDescent="0.25">
      <c r="A11" s="125"/>
      <c r="B11" s="38" t="s">
        <v>29</v>
      </c>
      <c r="C11" s="81" t="s">
        <v>18</v>
      </c>
      <c r="D11" s="39">
        <v>0.5</v>
      </c>
      <c r="E11" s="122"/>
      <c r="F11" s="123"/>
    </row>
    <row r="12" spans="1:6" ht="29.25" customHeight="1" x14ac:dyDescent="0.25">
      <c r="A12" s="114" t="s">
        <v>24</v>
      </c>
      <c r="B12" s="36" t="s">
        <v>23</v>
      </c>
      <c r="C12" s="78" t="s">
        <v>18</v>
      </c>
      <c r="D12" s="79" t="s">
        <v>25</v>
      </c>
      <c r="E12" s="116" t="s">
        <v>38</v>
      </c>
      <c r="F12" s="117" t="s">
        <v>37</v>
      </c>
    </row>
    <row r="13" spans="1:6" ht="51.75" customHeight="1" x14ac:dyDescent="0.25">
      <c r="A13" s="115"/>
      <c r="B13" s="36" t="s">
        <v>30</v>
      </c>
      <c r="C13" s="78" t="s">
        <v>18</v>
      </c>
      <c r="D13" s="79" t="s">
        <v>25</v>
      </c>
      <c r="E13" s="116"/>
      <c r="F13" s="117"/>
    </row>
    <row r="14" spans="1:6" ht="24" customHeight="1" x14ac:dyDescent="0.25">
      <c r="A14" s="120" t="s">
        <v>26</v>
      </c>
      <c r="B14" s="38" t="s">
        <v>23</v>
      </c>
      <c r="C14" s="81" t="s">
        <v>18</v>
      </c>
      <c r="D14" s="76" t="s">
        <v>25</v>
      </c>
      <c r="E14" s="122" t="s">
        <v>38</v>
      </c>
      <c r="F14" s="123" t="s">
        <v>37</v>
      </c>
    </row>
    <row r="15" spans="1:6" ht="49.5" customHeight="1" x14ac:dyDescent="0.25">
      <c r="A15" s="121"/>
      <c r="B15" s="38" t="s">
        <v>31</v>
      </c>
      <c r="C15" s="81" t="s">
        <v>18</v>
      </c>
      <c r="D15" s="76" t="s">
        <v>25</v>
      </c>
      <c r="E15" s="122"/>
      <c r="F15" s="123"/>
    </row>
    <row r="16" spans="1:6" ht="33.75" customHeight="1" x14ac:dyDescent="0.25">
      <c r="A16" s="114" t="s">
        <v>32</v>
      </c>
      <c r="B16" s="36" t="s">
        <v>33</v>
      </c>
      <c r="C16" s="78" t="s">
        <v>18</v>
      </c>
      <c r="D16" s="79" t="s">
        <v>25</v>
      </c>
      <c r="E16" s="116" t="s">
        <v>38</v>
      </c>
      <c r="F16" s="117" t="s">
        <v>37</v>
      </c>
    </row>
    <row r="17" spans="1:6" ht="44.25" customHeight="1" x14ac:dyDescent="0.25">
      <c r="A17" s="115"/>
      <c r="B17" s="36" t="s">
        <v>34</v>
      </c>
      <c r="C17" s="78" t="s">
        <v>18</v>
      </c>
      <c r="D17" s="79" t="s">
        <v>25</v>
      </c>
      <c r="E17" s="116"/>
      <c r="F17" s="117"/>
    </row>
    <row r="18" spans="1:6" ht="76.5" customHeight="1" x14ac:dyDescent="0.25">
      <c r="A18" s="80" t="s">
        <v>28</v>
      </c>
      <c r="B18" s="40" t="s">
        <v>36</v>
      </c>
      <c r="C18" s="41"/>
      <c r="D18" s="42">
        <v>1</v>
      </c>
      <c r="E18" s="81" t="s">
        <v>38</v>
      </c>
      <c r="F18" s="43" t="s">
        <v>37</v>
      </c>
    </row>
    <row r="19" spans="1:6" ht="76.5" customHeight="1" x14ac:dyDescent="0.25">
      <c r="A19" s="77" t="s">
        <v>35</v>
      </c>
      <c r="B19" s="45" t="s">
        <v>36</v>
      </c>
      <c r="C19" s="46"/>
      <c r="D19" s="47">
        <v>1</v>
      </c>
      <c r="E19" s="78" t="s">
        <v>38</v>
      </c>
      <c r="F19" s="48" t="s">
        <v>37</v>
      </c>
    </row>
    <row r="20" spans="1:6" x14ac:dyDescent="0.25">
      <c r="C20"/>
      <c r="E20"/>
    </row>
  </sheetData>
  <mergeCells count="23">
    <mergeCell ref="F10:F11"/>
    <mergeCell ref="A4:A5"/>
    <mergeCell ref="E4:E5"/>
    <mergeCell ref="F4:F5"/>
    <mergeCell ref="A6:A7"/>
    <mergeCell ref="E6:E7"/>
    <mergeCell ref="F6:F7"/>
    <mergeCell ref="A16:A17"/>
    <mergeCell ref="E16:E17"/>
    <mergeCell ref="F16:F17"/>
    <mergeCell ref="A2:C2"/>
    <mergeCell ref="A1:C1"/>
    <mergeCell ref="A12:A13"/>
    <mergeCell ref="E12:E13"/>
    <mergeCell ref="F12:F13"/>
    <mergeCell ref="A14:A15"/>
    <mergeCell ref="E14:E15"/>
    <mergeCell ref="F14:F15"/>
    <mergeCell ref="A8:A9"/>
    <mergeCell ref="E8:E9"/>
    <mergeCell ref="F8:F9"/>
    <mergeCell ref="A10:A11"/>
    <mergeCell ref="E10:E11"/>
  </mergeCells>
  <pageMargins left="0.7" right="0.7" top="0.78740157499999996" bottom="0.78740157499999996" header="0.3" footer="0.3"/>
  <ignoredErrors>
    <ignoredError sqref="D14:D15 D12:D13 D16:D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Notenrechner BM2 - Vollzeit</vt:lpstr>
      <vt:lpstr>Notenrechner BM2 - Teilzeit</vt:lpstr>
      <vt:lpstr>BM2 Berechnungsregeln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pribnow</dc:creator>
  <cp:lastModifiedBy>Janine Keller</cp:lastModifiedBy>
  <dcterms:created xsi:type="dcterms:W3CDTF">2017-07-22T06:13:21Z</dcterms:created>
  <dcterms:modified xsi:type="dcterms:W3CDTF">2021-03-18T10:13:08Z</dcterms:modified>
</cp:coreProperties>
</file>